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lošnica  3\rozpočet\Rozpočet + zmeny 2022\Rozpočet 2022- skutočné plnenie\"/>
    </mc:Choice>
  </mc:AlternateContent>
  <xr:revisionPtr revIDLastSave="0" documentId="13_ncr:1_{239D5EBB-677C-4773-9967-8FB7DF5E5B0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K185" i="1" l="1"/>
  <c r="K222" i="1"/>
  <c r="K212" i="1"/>
  <c r="K209" i="1"/>
  <c r="K223" i="1" s="1"/>
  <c r="K205" i="1"/>
  <c r="K215" i="1" s="1"/>
  <c r="K213" i="1"/>
  <c r="K176" i="1"/>
  <c r="K219" i="1" s="1"/>
  <c r="K153" i="1"/>
  <c r="K148" i="1"/>
  <c r="K140" i="1"/>
  <c r="K138" i="1"/>
  <c r="K134" i="1"/>
  <c r="K135" i="1" s="1"/>
  <c r="K126" i="1"/>
  <c r="K122" i="1"/>
  <c r="K118" i="1"/>
  <c r="K114" i="1"/>
  <c r="K108" i="1"/>
  <c r="K104" i="1"/>
  <c r="K97" i="1"/>
  <c r="K88" i="1"/>
  <c r="K82" i="1"/>
  <c r="K66" i="1"/>
  <c r="K46" i="1"/>
  <c r="K38" i="1"/>
  <c r="K218" i="1" s="1"/>
  <c r="K220" i="1" s="1"/>
  <c r="K30" i="1"/>
  <c r="J30" i="1"/>
  <c r="J212" i="1" s="1"/>
  <c r="J213" i="1"/>
  <c r="J209" i="1"/>
  <c r="J205" i="1"/>
  <c r="J215" i="1" s="1"/>
  <c r="J185" i="1"/>
  <c r="J176" i="1"/>
  <c r="J153" i="1"/>
  <c r="J148" i="1"/>
  <c r="J140" i="1"/>
  <c r="J138" i="1"/>
  <c r="J134" i="1"/>
  <c r="J135" i="1" s="1"/>
  <c r="J126" i="1"/>
  <c r="J122" i="1"/>
  <c r="J118" i="1"/>
  <c r="J114" i="1"/>
  <c r="J108" i="1"/>
  <c r="J104" i="1"/>
  <c r="J97" i="1"/>
  <c r="J88" i="1"/>
  <c r="J82" i="1"/>
  <c r="J66" i="1"/>
  <c r="J46" i="1"/>
  <c r="J38" i="1"/>
  <c r="K225" i="1" l="1"/>
  <c r="K155" i="1"/>
  <c r="K214" i="1" s="1"/>
  <c r="K216" i="1" s="1"/>
  <c r="K227" i="1" s="1"/>
  <c r="J155" i="1"/>
  <c r="J214" i="1" s="1"/>
  <c r="J216" i="1" s="1"/>
  <c r="I30" i="1"/>
  <c r="I212" i="1" s="1"/>
  <c r="I66" i="1"/>
  <c r="H66" i="1"/>
  <c r="G66" i="1"/>
  <c r="F66" i="1"/>
  <c r="E66" i="1"/>
  <c r="I209" i="1"/>
  <c r="I223" i="1" s="1"/>
  <c r="I205" i="1"/>
  <c r="I215" i="1" s="1"/>
  <c r="I185" i="1"/>
  <c r="I213" i="1" s="1"/>
  <c r="I176" i="1"/>
  <c r="I219" i="1" s="1"/>
  <c r="I153" i="1"/>
  <c r="I148" i="1"/>
  <c r="J222" i="1"/>
  <c r="J223" i="1"/>
  <c r="J219" i="1"/>
  <c r="I140" i="1"/>
  <c r="I138" i="1"/>
  <c r="I134" i="1"/>
  <c r="I135" i="1" s="1"/>
  <c r="I126" i="1"/>
  <c r="I122" i="1"/>
  <c r="I118" i="1"/>
  <c r="I114" i="1"/>
  <c r="I108" i="1"/>
  <c r="H108" i="1"/>
  <c r="H114" i="1"/>
  <c r="H118" i="1"/>
  <c r="H122" i="1"/>
  <c r="H126" i="1"/>
  <c r="H134" i="1"/>
  <c r="H135" i="1" s="1"/>
  <c r="H138" i="1"/>
  <c r="H140" i="1"/>
  <c r="I104" i="1"/>
  <c r="I97" i="1"/>
  <c r="I88" i="1"/>
  <c r="I82" i="1"/>
  <c r="I46" i="1"/>
  <c r="I222" i="1" s="1"/>
  <c r="I225" i="1" s="1"/>
  <c r="I38" i="1"/>
  <c r="I218" i="1" s="1"/>
  <c r="J218" i="1"/>
  <c r="H209" i="1"/>
  <c r="H223" i="1" s="1"/>
  <c r="I155" i="1" l="1"/>
  <c r="I214" i="1" s="1"/>
  <c r="I216" i="1" s="1"/>
  <c r="J225" i="1"/>
  <c r="I220" i="1"/>
  <c r="J220" i="1"/>
  <c r="H185" i="1"/>
  <c r="J227" i="1" l="1"/>
  <c r="I227" i="1"/>
  <c r="H30" i="1"/>
  <c r="H212" i="1" s="1"/>
  <c r="H46" i="1"/>
  <c r="H222" i="1" s="1"/>
  <c r="H225" i="1" s="1"/>
  <c r="H38" i="1"/>
  <c r="H218" i="1" s="1"/>
  <c r="H153" i="1"/>
  <c r="H148" i="1"/>
  <c r="H104" i="1"/>
  <c r="H97" i="1"/>
  <c r="H88" i="1"/>
  <c r="H82" i="1"/>
  <c r="H176" i="1"/>
  <c r="H219" i="1" s="1"/>
  <c r="H205" i="1"/>
  <c r="H215" i="1" s="1"/>
  <c r="H213" i="1"/>
  <c r="H155" i="1" l="1"/>
  <c r="H214" i="1" s="1"/>
  <c r="H220" i="1"/>
  <c r="G38" i="1"/>
  <c r="G218" i="1" s="1"/>
  <c r="G205" i="1"/>
  <c r="G215" i="1" s="1"/>
  <c r="F205" i="1"/>
  <c r="F215" i="1" s="1"/>
  <c r="G46" i="1"/>
  <c r="G222" i="1" s="1"/>
  <c r="G225" i="1" s="1"/>
  <c r="F46" i="1"/>
  <c r="F222" i="1" s="1"/>
  <c r="F225" i="1" s="1"/>
  <c r="F218" i="1"/>
  <c r="E205" i="1"/>
  <c r="G185" i="1"/>
  <c r="G213" i="1" s="1"/>
  <c r="F185" i="1"/>
  <c r="F213" i="1" s="1"/>
  <c r="E185" i="1"/>
  <c r="E213" i="1" s="1"/>
  <c r="G176" i="1"/>
  <c r="G219" i="1" s="1"/>
  <c r="F176" i="1"/>
  <c r="F219" i="1" s="1"/>
  <c r="E215" i="1"/>
  <c r="H216" i="1" l="1"/>
  <c r="H227" i="1" s="1"/>
  <c r="F220" i="1"/>
  <c r="G220" i="1"/>
  <c r="E176" i="1"/>
  <c r="E219" i="1" s="1"/>
  <c r="E82" i="1" l="1"/>
  <c r="E46" i="1" l="1"/>
  <c r="E222" i="1" s="1"/>
  <c r="E38" i="1"/>
  <c r="E218" i="1" s="1"/>
  <c r="G30" i="1"/>
  <c r="G212" i="1" s="1"/>
  <c r="F30" i="1"/>
  <c r="F212" i="1" s="1"/>
  <c r="E30" i="1"/>
  <c r="E212" i="1" s="1"/>
  <c r="G153" i="1" l="1"/>
  <c r="F153" i="1"/>
  <c r="E153" i="1"/>
  <c r="G148" i="1"/>
  <c r="F148" i="1"/>
  <c r="E148" i="1"/>
  <c r="G140" i="1"/>
  <c r="F140" i="1"/>
  <c r="E140" i="1"/>
  <c r="G138" i="1"/>
  <c r="F138" i="1"/>
  <c r="E138" i="1"/>
  <c r="G134" i="1"/>
  <c r="G135" i="1" s="1"/>
  <c r="F134" i="1"/>
  <c r="F135" i="1" s="1"/>
  <c r="E134" i="1"/>
  <c r="E135" i="1" s="1"/>
  <c r="G126" i="1"/>
  <c r="F126" i="1"/>
  <c r="E126" i="1"/>
  <c r="G122" i="1"/>
  <c r="F122" i="1"/>
  <c r="E122" i="1"/>
  <c r="G118" i="1"/>
  <c r="F118" i="1"/>
  <c r="E118" i="1"/>
  <c r="G114" i="1"/>
  <c r="F114" i="1"/>
  <c r="E114" i="1"/>
  <c r="G108" i="1"/>
  <c r="F108" i="1"/>
  <c r="E108" i="1"/>
  <c r="G104" i="1"/>
  <c r="F104" i="1"/>
  <c r="E104" i="1"/>
  <c r="G97" i="1"/>
  <c r="F97" i="1"/>
  <c r="E97" i="1"/>
  <c r="G88" i="1"/>
  <c r="F88" i="1"/>
  <c r="E88" i="1"/>
  <c r="G82" i="1"/>
  <c r="F82" i="1"/>
  <c r="F155" i="1" l="1"/>
  <c r="F214" i="1" s="1"/>
  <c r="F216" i="1" s="1"/>
  <c r="F227" i="1" s="1"/>
  <c r="G155" i="1"/>
  <c r="G214" i="1" s="1"/>
  <c r="G216" i="1" s="1"/>
  <c r="G227" i="1" s="1"/>
  <c r="E155" i="1"/>
  <c r="E214" i="1" s="1"/>
  <c r="E216" i="1" s="1"/>
  <c r="E227" i="1" s="1"/>
</calcChain>
</file>

<file path=xl/sharedStrings.xml><?xml version="1.0" encoding="utf-8"?>
<sst xmlns="http://schemas.openxmlformats.org/spreadsheetml/2006/main" count="250" uniqueCount="165">
  <si>
    <t xml:space="preserve">Obec Sološnica </t>
  </si>
  <si>
    <t xml:space="preserve">90637 Sološnica 527 </t>
  </si>
  <si>
    <t xml:space="preserve">IČO : 00310026 </t>
  </si>
  <si>
    <t>Príjmy  bežného rozpočtu</t>
  </si>
  <si>
    <t>2022</t>
  </si>
  <si>
    <t>Daňové príjmy</t>
  </si>
  <si>
    <t>Výnos dane z príjmov poukázaný samospráve</t>
  </si>
  <si>
    <t>Dane z majetku</t>
  </si>
  <si>
    <t>Nedaňové príjmy</t>
  </si>
  <si>
    <t xml:space="preserve">Nájomné za budovy, priestory </t>
  </si>
  <si>
    <t>Úroky z bank.účtov</t>
  </si>
  <si>
    <t>Iné príjmy- z lotérií a hier, dobropisy</t>
  </si>
  <si>
    <t>Granty a transféry</t>
  </si>
  <si>
    <t>Základná škola, prenesený výkon, ostatné</t>
  </si>
  <si>
    <t xml:space="preserve">Spolu </t>
  </si>
  <si>
    <t>Kapitálové príjmy</t>
  </si>
  <si>
    <t>pozemky, kinosála, traktor</t>
  </si>
  <si>
    <t>Kapitálové granty a transféry</t>
  </si>
  <si>
    <t>Spolu</t>
  </si>
  <si>
    <t xml:space="preserve">Finančné operácie </t>
  </si>
  <si>
    <t xml:space="preserve">z ostatných finančných operácií </t>
  </si>
  <si>
    <t xml:space="preserve">Výdavky bežného rozpočtu </t>
  </si>
  <si>
    <t>01.110</t>
  </si>
  <si>
    <t>Orgány verejnej správy</t>
  </si>
  <si>
    <t>Správa - základ.mzda</t>
  </si>
  <si>
    <t>Odvody do poisťovní, DDP</t>
  </si>
  <si>
    <t xml:space="preserve">tovary  a služby </t>
  </si>
  <si>
    <t>01.120</t>
  </si>
  <si>
    <t xml:space="preserve">Bankové účty </t>
  </si>
  <si>
    <t>bankové poplatky, daň z úrokov</t>
  </si>
  <si>
    <t>01.330</t>
  </si>
  <si>
    <t xml:space="preserve">matrika </t>
  </si>
  <si>
    <t xml:space="preserve">mzdy </t>
  </si>
  <si>
    <t xml:space="preserve">01.600 </t>
  </si>
  <si>
    <t xml:space="preserve">voľby </t>
  </si>
  <si>
    <t>03.200</t>
  </si>
  <si>
    <t>Ochrana pred požiarmi</t>
  </si>
  <si>
    <t>630</t>
  </si>
  <si>
    <t xml:space="preserve">tovary a služby </t>
  </si>
  <si>
    <t xml:space="preserve">04.600 </t>
  </si>
  <si>
    <t xml:space="preserve">komunikácie </t>
  </si>
  <si>
    <t>05.100</t>
  </si>
  <si>
    <t xml:space="preserve">nakladanie s odpadmi </t>
  </si>
  <si>
    <t xml:space="preserve">tovary a služby-  vývoz odpadu  </t>
  </si>
  <si>
    <t>05.200</t>
  </si>
  <si>
    <t xml:space="preserve">nakladanie s odpadovými vodami </t>
  </si>
  <si>
    <t>tovary a služby</t>
  </si>
  <si>
    <t>05.400</t>
  </si>
  <si>
    <t>životné prostredie</t>
  </si>
  <si>
    <t>610</t>
  </si>
  <si>
    <t>základná mzda</t>
  </si>
  <si>
    <t xml:space="preserve">Odvody do poisťovní, </t>
  </si>
  <si>
    <t xml:space="preserve">06.200 </t>
  </si>
  <si>
    <t xml:space="preserve">verejné priestranstvá </t>
  </si>
  <si>
    <t>06.400</t>
  </si>
  <si>
    <t xml:space="preserve">verejné osvetlenie </t>
  </si>
  <si>
    <t xml:space="preserve">07.210 </t>
  </si>
  <si>
    <t xml:space="preserve">zdravotné stredisko </t>
  </si>
  <si>
    <t>08.100</t>
  </si>
  <si>
    <t>šport</t>
  </si>
  <si>
    <t>08.200</t>
  </si>
  <si>
    <t>kultúrne služby</t>
  </si>
  <si>
    <t>640</t>
  </si>
  <si>
    <t>08.300</t>
  </si>
  <si>
    <t>rozhlas</t>
  </si>
  <si>
    <t>08.400</t>
  </si>
  <si>
    <t>dom smútku</t>
  </si>
  <si>
    <t>09.111</t>
  </si>
  <si>
    <t>materská škola</t>
  </si>
  <si>
    <t>620</t>
  </si>
  <si>
    <t>odvody do poisťovní, DDP</t>
  </si>
  <si>
    <t>tovary a služba</t>
  </si>
  <si>
    <t>09.500</t>
  </si>
  <si>
    <t>dotácie</t>
  </si>
  <si>
    <t>bežné transfery (občiansk. zdr. +ZUŠ)</t>
  </si>
  <si>
    <t>10.200</t>
  </si>
  <si>
    <t>bežné transfery (náklady na služby koordinátora)</t>
  </si>
  <si>
    <t>06.100</t>
  </si>
  <si>
    <t>byt pálenica</t>
  </si>
  <si>
    <t>tovary  a služby(fond opráv)</t>
  </si>
  <si>
    <t>Bežné výdavky celkom</t>
  </si>
  <si>
    <t>Kapitálové výdavky</t>
  </si>
  <si>
    <t>nákup pozemku</t>
  </si>
  <si>
    <t>cesty+projektová dokum.</t>
  </si>
  <si>
    <t>traktor, malotraktor, fekál, rozmetadlo.rozhlas</t>
  </si>
  <si>
    <t>realizácia nových stavieb.-plot a brána</t>
  </si>
  <si>
    <t>Kapitálové výdavky celkom</t>
  </si>
  <si>
    <t>Školy -príjmy a  bežné výdavky -(majú vo svojom rozpočte)</t>
  </si>
  <si>
    <t>príjmy za stravné v ŠJ</t>
  </si>
  <si>
    <t>Bežné príjmy</t>
  </si>
  <si>
    <t>Bežné výdavky</t>
  </si>
  <si>
    <t>Výsledok bežného rozpočtu</t>
  </si>
  <si>
    <t>Výsledok kapitálového rozpočtu</t>
  </si>
  <si>
    <t>Finančné operácie - príjmy</t>
  </si>
  <si>
    <t>Finančné operácie - výdavky</t>
  </si>
  <si>
    <t>Výsledok finančných operácií</t>
  </si>
  <si>
    <t>Hospodárenie celkom</t>
  </si>
  <si>
    <t>oprava školského rozhlasu</t>
  </si>
  <si>
    <t>výmena okien</t>
  </si>
  <si>
    <t>oprava strechy</t>
  </si>
  <si>
    <t>výdavky za nákup potravín ŠJ</t>
  </si>
  <si>
    <t>02.200</t>
  </si>
  <si>
    <t>Civilná ochrana - COVID-19</t>
  </si>
  <si>
    <t>realizácia nových stavieb Hasičská zbrojnica</t>
  </si>
  <si>
    <t>Administratívne,správne a ostatné poplatky</t>
  </si>
  <si>
    <t>Dane za sl., ubytovanie, verej. priestory, komunál.odpady</t>
  </si>
  <si>
    <t>príjmy ŠJ (réžia) a ŠKD</t>
  </si>
  <si>
    <t>výdavky ZŠ - mzdy, odvody, bežné transfery</t>
  </si>
  <si>
    <t>výdavky ZŠ - tovary a služby</t>
  </si>
  <si>
    <t>Výdavky ŠKD - mzdy, odvody, bežné transfery, tovary</t>
  </si>
  <si>
    <t>výdavky ŠJ - mzdy, odvody, bežné transfery (do 2020 prevádzka)</t>
  </si>
  <si>
    <t>výdavky ŠJ - tovary a služby</t>
  </si>
  <si>
    <t>maľovanie priestorov ŠJ</t>
  </si>
  <si>
    <t>Sankcie uložené v daň. Konaní</t>
  </si>
  <si>
    <t>Základ. mzda</t>
  </si>
  <si>
    <t>bežné transfery (príspevok na stravu,nemocenské)</t>
  </si>
  <si>
    <t xml:space="preserve">bežné transfery (príspevok na stravu,stav.úrad a členské) </t>
  </si>
  <si>
    <t>prevádzkové stroje ŠJ</t>
  </si>
  <si>
    <t xml:space="preserve">Údržba budov,priestorov a objektov HOLCIM                                                                               </t>
  </si>
  <si>
    <t>maľovanie ZŠ</t>
  </si>
  <si>
    <t xml:space="preserve">Kanalizácia </t>
  </si>
  <si>
    <t>rekonštrukcia -plynofikácia zdravot. str.</t>
  </si>
  <si>
    <t>Bežné príjmy-RO</t>
  </si>
  <si>
    <t>Bežné výdavky-RO</t>
  </si>
  <si>
    <t>Schválený 2022</t>
  </si>
  <si>
    <t>I.zmena</t>
  </si>
  <si>
    <t>II.zmena</t>
  </si>
  <si>
    <t>Schválený rozpočet 2022</t>
  </si>
  <si>
    <t>príjmy RO</t>
  </si>
  <si>
    <t>výdavky RO</t>
  </si>
  <si>
    <t>Územný plán obce</t>
  </si>
  <si>
    <t>traktor.náves</t>
  </si>
  <si>
    <t>cyklotrasa</t>
  </si>
  <si>
    <t>drtička - z dotácie</t>
  </si>
  <si>
    <t>drtička-spoluúčasť</t>
  </si>
  <si>
    <t>parkovisko pri ihrisku</t>
  </si>
  <si>
    <t>zostatok z predch.rokov</t>
  </si>
  <si>
    <t>Dotácia na DPO</t>
  </si>
  <si>
    <t>III.zmena</t>
  </si>
  <si>
    <t>II.zmena           13.6.2022           uzn.č. 30/2022</t>
  </si>
  <si>
    <t>I.zmena                  4.4.2022                  uzn.č. 18/2022</t>
  </si>
  <si>
    <t>Bežné príjmy RO</t>
  </si>
  <si>
    <t>Bežné výdavky RO</t>
  </si>
  <si>
    <t>vratky</t>
  </si>
  <si>
    <t>rekonštr.mostov</t>
  </si>
  <si>
    <t>Danucem-rekonštr.mostov</t>
  </si>
  <si>
    <t>Finančné operácie RP-príjem</t>
  </si>
  <si>
    <t>prevod prostr.z min.obdobia</t>
  </si>
  <si>
    <t>spolu</t>
  </si>
  <si>
    <t>Finančné operácie RO - príjmy</t>
  </si>
  <si>
    <t>exter.učebňa ZŠ</t>
  </si>
  <si>
    <t>oplotenie ihriska</t>
  </si>
  <si>
    <t>Pomáhajúce profesie v edukácii detí</t>
  </si>
  <si>
    <t>ŠKD,ŠJ-odmeny-kolekt.zmluva</t>
  </si>
  <si>
    <t>90 výročie školy, dofinan.autobusu</t>
  </si>
  <si>
    <t>IV.zmena</t>
  </si>
  <si>
    <t xml:space="preserve">IV.zmena                            12.12..2022                             uzn.č.  </t>
  </si>
  <si>
    <t>III.zmena                            21.10.2022                             uzn.č.     49/2022</t>
  </si>
  <si>
    <r>
      <t xml:space="preserve">opatrovateľská </t>
    </r>
    <r>
      <rPr>
        <b/>
        <sz val="9"/>
        <rFont val="Arial"/>
        <family val="2"/>
        <charset val="238"/>
      </rPr>
      <t>činnosť</t>
    </r>
  </si>
  <si>
    <t>V.zmena</t>
  </si>
  <si>
    <t>Skutočné plnenie</t>
  </si>
  <si>
    <t>za predaj výrobkov a služieb</t>
  </si>
  <si>
    <t>iné príjmy-dotácia od iných obcí na autobus</t>
  </si>
  <si>
    <t xml:space="preserve">V.zmena rozp.opatrenie starostu                           30.12.2022                           </t>
  </si>
  <si>
    <t xml:space="preserve">Plnenie  rozpočtu za rok 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</si>
</sst>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€_-;\-* #,##0.00\ _€_-;_-* \-??\ _€_-;_-@"/>
    <numFmt numFmtId="166" formatCode="[$-41B]d/mmm"/>
    <numFmt numFmtId="167" formatCode="#,##0.00_ ;\-#,##0.00\ "/>
  </numFmts>
  <fonts count="38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2D69B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rgb="FFFF99CC"/>
      </patternFill>
    </fill>
    <fill>
      <patternFill patternType="solid">
        <fgColor theme="9" tint="0.59999389629810485"/>
        <bgColor rgb="FFB8CCE4"/>
      </patternFill>
    </fill>
    <fill>
      <patternFill patternType="solid">
        <fgColor theme="9" tint="0.59999389629810485"/>
        <bgColor rgb="FF99CCFF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37">
    <xf numFmtId="0" fontId="0" fillId="0" borderId="0" xfId="0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/>
    <xf numFmtId="2" fontId="7" fillId="2" borderId="0" xfId="0" applyNumberFormat="1" applyFont="1" applyFill="1"/>
    <xf numFmtId="2" fontId="8" fillId="2" borderId="0" xfId="0" applyNumberFormat="1" applyFont="1" applyFill="1"/>
    <xf numFmtId="2" fontId="5" fillId="2" borderId="0" xfId="0" applyNumberFormat="1" applyFont="1" applyFill="1"/>
    <xf numFmtId="0" fontId="0" fillId="2" borderId="0" xfId="0" applyFill="1"/>
    <xf numFmtId="2" fontId="9" fillId="2" borderId="0" xfId="0" applyNumberFormat="1" applyFont="1" applyFill="1"/>
    <xf numFmtId="2" fontId="10" fillId="2" borderId="0" xfId="0" applyNumberFormat="1" applyFont="1" applyFill="1"/>
    <xf numFmtId="2" fontId="11" fillId="2" borderId="0" xfId="0" applyNumberFormat="1" applyFont="1" applyFill="1"/>
    <xf numFmtId="2" fontId="11" fillId="2" borderId="0" xfId="0" applyNumberFormat="1" applyFont="1" applyFill="1" applyAlignment="1">
      <alignment horizontal="center"/>
    </xf>
    <xf numFmtId="0" fontId="10" fillId="3" borderId="2" xfId="0" applyFont="1" applyFill="1" applyBorder="1"/>
    <xf numFmtId="49" fontId="13" fillId="3" borderId="4" xfId="0" applyNumberFormat="1" applyFont="1" applyFill="1" applyBorder="1" applyAlignment="1">
      <alignment horizontal="right"/>
    </xf>
    <xf numFmtId="49" fontId="13" fillId="3" borderId="5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2" xfId="0" applyFont="1" applyBorder="1"/>
    <xf numFmtId="0" fontId="12" fillId="0" borderId="2" xfId="0" applyFont="1" applyBorder="1"/>
    <xf numFmtId="165" fontId="13" fillId="0" borderId="6" xfId="0" applyNumberFormat="1" applyFont="1" applyBorder="1" applyAlignment="1">
      <alignment horizontal="right"/>
    </xf>
    <xf numFmtId="0" fontId="12" fillId="0" borderId="7" xfId="0" applyFont="1" applyBorder="1" applyAlignment="1">
      <alignment horizontal="left"/>
    </xf>
    <xf numFmtId="0" fontId="14" fillId="0" borderId="9" xfId="0" applyFont="1" applyBorder="1"/>
    <xf numFmtId="165" fontId="14" fillId="0" borderId="7" xfId="0" applyNumberFormat="1" applyFont="1" applyBorder="1"/>
    <xf numFmtId="165" fontId="14" fillId="0" borderId="10" xfId="0" applyNumberFormat="1" applyFont="1" applyBorder="1"/>
    <xf numFmtId="0" fontId="12" fillId="0" borderId="1" xfId="0" applyFont="1" applyBorder="1" applyAlignment="1">
      <alignment horizontal="left"/>
    </xf>
    <xf numFmtId="0" fontId="14" fillId="0" borderId="11" xfId="0" applyFont="1" applyBorder="1"/>
    <xf numFmtId="0" fontId="14" fillId="0" borderId="12" xfId="0" applyFont="1" applyBorder="1"/>
    <xf numFmtId="165" fontId="14" fillId="0" borderId="6" xfId="0" applyNumberFormat="1" applyFont="1" applyBorder="1"/>
    <xf numFmtId="0" fontId="12" fillId="0" borderId="6" xfId="0" applyFont="1" applyBorder="1" applyAlignment="1">
      <alignment horizontal="left"/>
    </xf>
    <xf numFmtId="0" fontId="14" fillId="0" borderId="1" xfId="0" applyFont="1" applyBorder="1"/>
    <xf numFmtId="0" fontId="14" fillId="0" borderId="2" xfId="0" applyFont="1" applyBorder="1"/>
    <xf numFmtId="0" fontId="12" fillId="0" borderId="0" xfId="0" applyFont="1" applyAlignment="1">
      <alignment horizontal="left"/>
    </xf>
    <xf numFmtId="0" fontId="14" fillId="0" borderId="0" xfId="0" applyFont="1"/>
    <xf numFmtId="0" fontId="10" fillId="0" borderId="1" xfId="0" applyFont="1" applyBorder="1"/>
    <xf numFmtId="0" fontId="12" fillId="0" borderId="11" xfId="0" applyFont="1" applyBorder="1" applyAlignment="1">
      <alignment horizontal="left"/>
    </xf>
    <xf numFmtId="0" fontId="15" fillId="0" borderId="0" xfId="0" applyFont="1"/>
    <xf numFmtId="0" fontId="10" fillId="0" borderId="6" xfId="0" applyFont="1" applyBorder="1" applyAlignment="1">
      <alignment horizontal="left"/>
    </xf>
    <xf numFmtId="0" fontId="13" fillId="0" borderId="2" xfId="0" applyFont="1" applyBorder="1"/>
    <xf numFmtId="0" fontId="15" fillId="0" borderId="12" xfId="0" applyFont="1" applyBorder="1"/>
    <xf numFmtId="0" fontId="5" fillId="3" borderId="11" xfId="0" applyFont="1" applyFill="1" applyBorder="1"/>
    <xf numFmtId="0" fontId="5" fillId="3" borderId="12" xfId="0" applyFont="1" applyFill="1" applyBorder="1"/>
    <xf numFmtId="0" fontId="12" fillId="3" borderId="13" xfId="0" applyFont="1" applyFill="1" applyBorder="1" applyAlignment="1">
      <alignment horizontal="left"/>
    </xf>
    <xf numFmtId="165" fontId="17" fillId="2" borderId="0" xfId="0" applyNumberFormat="1" applyFont="1" applyFill="1"/>
    <xf numFmtId="0" fontId="14" fillId="0" borderId="6" xfId="0" applyFont="1" applyBorder="1"/>
    <xf numFmtId="0" fontId="16" fillId="0" borderId="1" xfId="0" applyFont="1" applyBorder="1"/>
    <xf numFmtId="165" fontId="17" fillId="0" borderId="6" xfId="0" applyNumberFormat="1" applyFont="1" applyBorder="1"/>
    <xf numFmtId="0" fontId="17" fillId="2" borderId="0" xfId="0" applyFont="1" applyFill="1"/>
    <xf numFmtId="0" fontId="14" fillId="2" borderId="0" xfId="0" applyFont="1" applyFill="1"/>
    <xf numFmtId="0" fontId="13" fillId="2" borderId="0" xfId="0" applyFont="1" applyFill="1"/>
    <xf numFmtId="165" fontId="13" fillId="2" borderId="0" xfId="0" applyNumberFormat="1" applyFont="1" applyFill="1"/>
    <xf numFmtId="0" fontId="13" fillId="3" borderId="6" xfId="0" applyFont="1" applyFill="1" applyBorder="1"/>
    <xf numFmtId="49" fontId="19" fillId="0" borderId="1" xfId="0" applyNumberFormat="1" applyFont="1" applyBorder="1" applyAlignment="1">
      <alignment horizontal="left"/>
    </xf>
    <xf numFmtId="0" fontId="19" fillId="0" borderId="1" xfId="0" applyFont="1" applyBorder="1"/>
    <xf numFmtId="0" fontId="11" fillId="0" borderId="2" xfId="0" applyFont="1" applyBorder="1"/>
    <xf numFmtId="0" fontId="13" fillId="0" borderId="6" xfId="0" applyFont="1" applyBorder="1"/>
    <xf numFmtId="0" fontId="14" fillId="0" borderId="6" xfId="0" applyFont="1" applyBorder="1" applyAlignment="1">
      <alignment horizontal="left"/>
    </xf>
    <xf numFmtId="2" fontId="14" fillId="0" borderId="6" xfId="0" applyNumberFormat="1" applyFont="1" applyBorder="1"/>
    <xf numFmtId="2" fontId="16" fillId="0" borderId="6" xfId="0" applyNumberFormat="1" applyFont="1" applyBorder="1"/>
    <xf numFmtId="0" fontId="15" fillId="0" borderId="2" xfId="0" applyFont="1" applyBorder="1"/>
    <xf numFmtId="0" fontId="19" fillId="0" borderId="6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2" fontId="14" fillId="0" borderId="0" xfId="0" applyNumberFormat="1" applyFont="1"/>
    <xf numFmtId="0" fontId="14" fillId="0" borderId="0" xfId="0" applyFont="1" applyAlignment="1">
      <alignment horizontal="left"/>
    </xf>
    <xf numFmtId="0" fontId="12" fillId="0" borderId="0" xfId="0" applyFont="1"/>
    <xf numFmtId="2" fontId="13" fillId="0" borderId="0" xfId="0" applyNumberFormat="1" applyFont="1"/>
    <xf numFmtId="49" fontId="11" fillId="0" borderId="6" xfId="0" applyNumberFormat="1" applyFont="1" applyBorder="1" applyAlignment="1">
      <alignment horizontal="left"/>
    </xf>
    <xf numFmtId="0" fontId="11" fillId="0" borderId="1" xfId="0" applyFont="1" applyBorder="1"/>
    <xf numFmtId="49" fontId="14" fillId="0" borderId="6" xfId="0" applyNumberFormat="1" applyFont="1" applyBorder="1" applyAlignment="1">
      <alignment horizontal="left"/>
    </xf>
    <xf numFmtId="0" fontId="5" fillId="0" borderId="2" xfId="0" applyFont="1" applyBorder="1"/>
    <xf numFmtId="0" fontId="14" fillId="0" borderId="16" xfId="0" applyFont="1" applyBorder="1" applyAlignment="1">
      <alignment horizontal="left"/>
    </xf>
    <xf numFmtId="0" fontId="14" fillId="0" borderId="17" xfId="0" applyFont="1" applyBorder="1"/>
    <xf numFmtId="0" fontId="14" fillId="0" borderId="18" xfId="0" applyFont="1" applyBorder="1"/>
    <xf numFmtId="0" fontId="14" fillId="0" borderId="13" xfId="0" applyFont="1" applyBorder="1"/>
    <xf numFmtId="0" fontId="14" fillId="0" borderId="14" xfId="0" applyFont="1" applyBorder="1"/>
    <xf numFmtId="0" fontId="13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49" fontId="11" fillId="0" borderId="4" xfId="0" applyNumberFormat="1" applyFont="1" applyBorder="1" applyAlignment="1">
      <alignment horizontal="left"/>
    </xf>
    <xf numFmtId="0" fontId="11" fillId="0" borderId="11" xfId="0" applyFont="1" applyBorder="1"/>
    <xf numFmtId="0" fontId="13" fillId="0" borderId="12" xfId="0" applyFont="1" applyBorder="1"/>
    <xf numFmtId="49" fontId="14" fillId="0" borderId="4" xfId="0" applyNumberFormat="1" applyFont="1" applyBorder="1" applyAlignment="1">
      <alignment horizontal="left"/>
    </xf>
    <xf numFmtId="0" fontId="16" fillId="0" borderId="11" xfId="0" applyFont="1" applyBorder="1"/>
    <xf numFmtId="49" fontId="19" fillId="0" borderId="6" xfId="0" applyNumberFormat="1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20" xfId="0" applyFont="1" applyBorder="1"/>
    <xf numFmtId="0" fontId="14" fillId="0" borderId="21" xfId="0" applyFont="1" applyBorder="1"/>
    <xf numFmtId="2" fontId="13" fillId="0" borderId="22" xfId="0" applyNumberFormat="1" applyFont="1" applyBorder="1"/>
    <xf numFmtId="2" fontId="14" fillId="0" borderId="2" xfId="0" applyNumberFormat="1" applyFont="1" applyBorder="1"/>
    <xf numFmtId="0" fontId="13" fillId="0" borderId="0" xfId="0" applyFont="1" applyAlignment="1">
      <alignment horizontal="left"/>
    </xf>
    <xf numFmtId="0" fontId="13" fillId="0" borderId="0" xfId="0" applyFont="1"/>
    <xf numFmtId="2" fontId="12" fillId="0" borderId="0" xfId="0" applyNumberFormat="1" applyFont="1"/>
    <xf numFmtId="0" fontId="14" fillId="0" borderId="23" xfId="0" applyFont="1" applyBorder="1" applyAlignment="1">
      <alignment horizontal="left"/>
    </xf>
    <xf numFmtId="2" fontId="13" fillId="0" borderId="8" xfId="0" applyNumberFormat="1" applyFont="1" applyBorder="1"/>
    <xf numFmtId="2" fontId="13" fillId="0" borderId="9" xfId="0" applyNumberFormat="1" applyFont="1" applyBorder="1"/>
    <xf numFmtId="0" fontId="16" fillId="0" borderId="14" xfId="0" applyFont="1" applyBorder="1"/>
    <xf numFmtId="0" fontId="16" fillId="0" borderId="13" xfId="0" applyFont="1" applyBorder="1"/>
    <xf numFmtId="0" fontId="14" fillId="0" borderId="14" xfId="0" applyFont="1" applyBorder="1" applyAlignment="1">
      <alignment horizontal="left"/>
    </xf>
    <xf numFmtId="2" fontId="13" fillId="0" borderId="14" xfId="0" applyNumberFormat="1" applyFont="1" applyBorder="1"/>
    <xf numFmtId="0" fontId="13" fillId="0" borderId="7" xfId="0" applyFont="1" applyBorder="1" applyAlignment="1">
      <alignment horizontal="left"/>
    </xf>
    <xf numFmtId="0" fontId="10" fillId="0" borderId="0" xfId="0" applyFont="1"/>
    <xf numFmtId="2" fontId="10" fillId="0" borderId="0" xfId="0" applyNumberFormat="1" applyFont="1"/>
    <xf numFmtId="0" fontId="18" fillId="2" borderId="6" xfId="0" applyFont="1" applyFill="1" applyBorder="1"/>
    <xf numFmtId="0" fontId="22" fillId="2" borderId="2" xfId="0" applyFont="1" applyFill="1" applyBorder="1"/>
    <xf numFmtId="0" fontId="22" fillId="2" borderId="12" xfId="0" applyFont="1" applyFill="1" applyBorder="1"/>
    <xf numFmtId="0" fontId="13" fillId="2" borderId="6" xfId="0" applyFont="1" applyFill="1" applyBorder="1"/>
    <xf numFmtId="49" fontId="13" fillId="2" borderId="6" xfId="0" applyNumberFormat="1" applyFont="1" applyFill="1" applyBorder="1" applyAlignment="1">
      <alignment horizontal="right"/>
    </xf>
    <xf numFmtId="0" fontId="14" fillId="0" borderId="4" xfId="0" applyFont="1" applyBorder="1"/>
    <xf numFmtId="165" fontId="14" fillId="0" borderId="4" xfId="0" applyNumberFormat="1" applyFont="1" applyBorder="1"/>
    <xf numFmtId="0" fontId="16" fillId="0" borderId="2" xfId="0" applyFont="1" applyBorder="1"/>
    <xf numFmtId="0" fontId="14" fillId="0" borderId="7" xfId="0" applyFont="1" applyBorder="1"/>
    <xf numFmtId="2" fontId="11" fillId="0" borderId="0" xfId="0" applyNumberFormat="1" applyFont="1"/>
    <xf numFmtId="2" fontId="21" fillId="0" borderId="0" xfId="0" applyNumberFormat="1" applyFont="1"/>
    <xf numFmtId="2" fontId="13" fillId="0" borderId="6" xfId="0" applyNumberFormat="1" applyFont="1" applyBorder="1"/>
    <xf numFmtId="0" fontId="20" fillId="0" borderId="0" xfId="0" applyFont="1"/>
    <xf numFmtId="0" fontId="9" fillId="0" borderId="0" xfId="0" applyFont="1"/>
    <xf numFmtId="0" fontId="26" fillId="0" borderId="2" xfId="0" applyFont="1" applyBorder="1"/>
    <xf numFmtId="0" fontId="27" fillId="0" borderId="14" xfId="0" applyFont="1" applyBorder="1"/>
    <xf numFmtId="0" fontId="16" fillId="0" borderId="3" xfId="0" applyFont="1" applyBorder="1" applyAlignment="1">
      <alignment horizontal="right"/>
    </xf>
    <xf numFmtId="0" fontId="28" fillId="0" borderId="14" xfId="0" applyFont="1" applyBorder="1"/>
    <xf numFmtId="49" fontId="29" fillId="0" borderId="1" xfId="0" applyNumberFormat="1" applyFont="1" applyBorder="1" applyAlignment="1">
      <alignment horizontal="left"/>
    </xf>
    <xf numFmtId="0" fontId="29" fillId="0" borderId="2" xfId="0" applyFont="1" applyBorder="1"/>
    <xf numFmtId="49" fontId="11" fillId="0" borderId="14" xfId="0" applyNumberFormat="1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9" xfId="0" applyFont="1" applyBorder="1"/>
    <xf numFmtId="0" fontId="16" fillId="0" borderId="0" xfId="0" applyFont="1"/>
    <xf numFmtId="2" fontId="21" fillId="0" borderId="8" xfId="0" applyNumberFormat="1" applyFont="1" applyBorder="1"/>
    <xf numFmtId="0" fontId="26" fillId="0" borderId="6" xfId="0" applyFont="1" applyBorder="1"/>
    <xf numFmtId="49" fontId="20" fillId="0" borderId="8" xfId="0" applyNumberFormat="1" applyFont="1" applyBorder="1"/>
    <xf numFmtId="0" fontId="15" fillId="0" borderId="8" xfId="0" applyFont="1" applyBorder="1" applyAlignment="1">
      <alignment horizontal="left"/>
    </xf>
    <xf numFmtId="166" fontId="15" fillId="0" borderId="8" xfId="0" applyNumberFormat="1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2" fontId="13" fillId="0" borderId="4" xfId="0" applyNumberFormat="1" applyFont="1" applyBorder="1"/>
    <xf numFmtId="0" fontId="1" fillId="0" borderId="0" xfId="4"/>
    <xf numFmtId="0" fontId="16" fillId="0" borderId="12" xfId="0" applyFont="1" applyBorder="1"/>
    <xf numFmtId="4" fontId="23" fillId="0" borderId="0" xfId="4" applyNumberFormat="1" applyFont="1"/>
    <xf numFmtId="0" fontId="16" fillId="0" borderId="2" xfId="4" applyFont="1" applyBorder="1" applyAlignment="1">
      <alignment horizontal="center"/>
    </xf>
    <xf numFmtId="0" fontId="16" fillId="0" borderId="3" xfId="4" applyFont="1" applyBorder="1" applyAlignment="1">
      <alignment horizontal="center"/>
    </xf>
    <xf numFmtId="0" fontId="14" fillId="0" borderId="1" xfId="4" applyFont="1" applyBorder="1" applyAlignment="1">
      <alignment horizontal="center"/>
    </xf>
    <xf numFmtId="4" fontId="23" fillId="0" borderId="6" xfId="4" applyNumberFormat="1" applyFont="1" applyBorder="1"/>
    <xf numFmtId="2" fontId="14" fillId="0" borderId="8" xfId="0" applyNumberFormat="1" applyFont="1" applyBorder="1"/>
    <xf numFmtId="2" fontId="24" fillId="4" borderId="6" xfId="4" applyNumberFormat="1" applyFont="1" applyFill="1" applyBorder="1"/>
    <xf numFmtId="167" fontId="24" fillId="4" borderId="6" xfId="4" applyNumberFormat="1" applyFont="1" applyFill="1" applyBorder="1" applyAlignment="1">
      <alignment horizontal="right"/>
    </xf>
    <xf numFmtId="0" fontId="11" fillId="0" borderId="0" xfId="0" applyFont="1"/>
    <xf numFmtId="0" fontId="25" fillId="0" borderId="1" xfId="4" applyFont="1" applyBorder="1" applyAlignment="1">
      <alignment horizontal="left"/>
    </xf>
    <xf numFmtId="0" fontId="25" fillId="0" borderId="2" xfId="4" applyFont="1" applyBorder="1" applyAlignment="1">
      <alignment horizontal="left"/>
    </xf>
    <xf numFmtId="0" fontId="25" fillId="0" borderId="3" xfId="4" applyFont="1" applyBorder="1" applyAlignment="1">
      <alignment horizontal="left"/>
    </xf>
    <xf numFmtId="2" fontId="10" fillId="4" borderId="6" xfId="4" applyNumberFormat="1" applyFont="1" applyFill="1" applyBorder="1"/>
    <xf numFmtId="0" fontId="11" fillId="0" borderId="6" xfId="0" applyFont="1" applyBorder="1" applyAlignment="1">
      <alignment horizontal="center"/>
    </xf>
    <xf numFmtId="49" fontId="13" fillId="0" borderId="1" xfId="0" applyNumberFormat="1" applyFont="1" applyBorder="1" applyAlignment="1">
      <alignment horizontal="right"/>
    </xf>
    <xf numFmtId="2" fontId="14" fillId="0" borderId="1" xfId="0" applyNumberFormat="1" applyFont="1" applyBorder="1"/>
    <xf numFmtId="2" fontId="16" fillId="0" borderId="1" xfId="0" applyNumberFormat="1" applyFont="1" applyBorder="1"/>
    <xf numFmtId="2" fontId="13" fillId="0" borderId="11" xfId="0" applyNumberFormat="1" applyFont="1" applyBorder="1"/>
    <xf numFmtId="2" fontId="13" fillId="0" borderId="1" xfId="0" applyNumberFormat="1" applyFont="1" applyBorder="1"/>
    <xf numFmtId="2" fontId="13" fillId="0" borderId="20" xfId="0" applyNumberFormat="1" applyFont="1" applyBorder="1"/>
    <xf numFmtId="2" fontId="21" fillId="0" borderId="9" xfId="0" applyNumberFormat="1" applyFont="1" applyBorder="1"/>
    <xf numFmtId="0" fontId="10" fillId="0" borderId="13" xfId="0" applyFont="1" applyBorder="1"/>
    <xf numFmtId="49" fontId="13" fillId="3" borderId="6" xfId="0" applyNumberFormat="1" applyFont="1" applyFill="1" applyBorder="1" applyAlignment="1">
      <alignment horizontal="right"/>
    </xf>
    <xf numFmtId="0" fontId="11" fillId="0" borderId="6" xfId="0" applyFont="1" applyBorder="1"/>
    <xf numFmtId="0" fontId="0" fillId="0" borderId="4" xfId="0" applyBorder="1"/>
    <xf numFmtId="0" fontId="30" fillId="5" borderId="6" xfId="4" applyFont="1" applyFill="1" applyBorder="1" applyAlignment="1">
      <alignment horizontal="center"/>
    </xf>
    <xf numFmtId="49" fontId="16" fillId="0" borderId="4" xfId="0" applyNumberFormat="1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/>
    <xf numFmtId="0" fontId="16" fillId="0" borderId="18" xfId="0" applyFont="1" applyBorder="1"/>
    <xf numFmtId="4" fontId="23" fillId="0" borderId="4" xfId="4" applyNumberFormat="1" applyFont="1" applyBorder="1"/>
    <xf numFmtId="4" fontId="23" fillId="0" borderId="15" xfId="4" applyNumberFormat="1" applyFont="1" applyBorder="1"/>
    <xf numFmtId="0" fontId="22" fillId="0" borderId="15" xfId="0" applyFont="1" applyBorder="1"/>
    <xf numFmtId="4" fontId="19" fillId="0" borderId="7" xfId="0" applyNumberFormat="1" applyFont="1" applyBorder="1"/>
    <xf numFmtId="4" fontId="14" fillId="0" borderId="6" xfId="0" applyNumberFormat="1" applyFont="1" applyBorder="1" applyAlignment="1">
      <alignment horizontal="center"/>
    </xf>
    <xf numFmtId="4" fontId="13" fillId="0" borderId="7" xfId="0" applyNumberFormat="1" applyFont="1" applyBorder="1"/>
    <xf numFmtId="4" fontId="13" fillId="0" borderId="6" xfId="0" applyNumberFormat="1" applyFont="1" applyBorder="1"/>
    <xf numFmtId="165" fontId="31" fillId="0" borderId="6" xfId="0" applyNumberFormat="1" applyFont="1" applyBorder="1"/>
    <xf numFmtId="165" fontId="13" fillId="0" borderId="1" xfId="0" applyNumberFormat="1" applyFont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4" fontId="13" fillId="0" borderId="6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5" fontId="31" fillId="0" borderId="0" xfId="0" applyNumberFormat="1" applyFont="1"/>
    <xf numFmtId="165" fontId="31" fillId="0" borderId="3" xfId="0" applyNumberFormat="1" applyFont="1" applyBorder="1"/>
    <xf numFmtId="165" fontId="31" fillId="3" borderId="4" xfId="0" applyNumberFormat="1" applyFont="1" applyFill="1" applyBorder="1"/>
    <xf numFmtId="165" fontId="31" fillId="3" borderId="12" xfId="0" applyNumberFormat="1" applyFont="1" applyFill="1" applyBorder="1"/>
    <xf numFmtId="165" fontId="34" fillId="3" borderId="7" xfId="0" applyNumberFormat="1" applyFont="1" applyFill="1" applyBorder="1"/>
    <xf numFmtId="165" fontId="35" fillId="3" borderId="7" xfId="0" applyNumberFormat="1" applyFont="1" applyFill="1" applyBorder="1"/>
    <xf numFmtId="165" fontId="35" fillId="3" borderId="14" xfId="0" applyNumberFormat="1" applyFont="1" applyFill="1" applyBorder="1"/>
    <xf numFmtId="0" fontId="14" fillId="0" borderId="10" xfId="0" applyFont="1" applyBorder="1"/>
    <xf numFmtId="0" fontId="5" fillId="0" borderId="6" xfId="0" applyFont="1" applyBorder="1" applyAlignment="1">
      <alignment horizontal="center"/>
    </xf>
    <xf numFmtId="165" fontId="14" fillId="0" borderId="6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65" fontId="0" fillId="0" borderId="0" xfId="0" applyNumberFormat="1"/>
    <xf numFmtId="49" fontId="13" fillId="0" borderId="6" xfId="0" applyNumberFormat="1" applyFont="1" applyBorder="1" applyAlignment="1">
      <alignment horizontal="right"/>
    </xf>
    <xf numFmtId="49" fontId="13" fillId="3" borderId="5" xfId="0" applyNumberFormat="1" applyFont="1" applyFill="1" applyBorder="1" applyAlignment="1">
      <alignment horizontal="right" wrapText="1"/>
    </xf>
    <xf numFmtId="165" fontId="14" fillId="0" borderId="0" xfId="0" applyNumberFormat="1" applyFont="1"/>
    <xf numFmtId="165" fontId="19" fillId="3" borderId="7" xfId="0" applyNumberFormat="1" applyFont="1" applyFill="1" applyBorder="1"/>
    <xf numFmtId="2" fontId="27" fillId="0" borderId="6" xfId="0" applyNumberFormat="1" applyFont="1" applyBorder="1"/>
    <xf numFmtId="2" fontId="27" fillId="0" borderId="1" xfId="0" applyNumberFormat="1" applyFont="1" applyBorder="1"/>
    <xf numFmtId="2" fontId="27" fillId="0" borderId="4" xfId="0" applyNumberFormat="1" applyFont="1" applyBorder="1"/>
    <xf numFmtId="2" fontId="27" fillId="0" borderId="11" xfId="0" applyNumberFormat="1" applyFont="1" applyBorder="1"/>
    <xf numFmtId="2" fontId="19" fillId="0" borderId="16" xfId="0" applyNumberFormat="1" applyFont="1" applyBorder="1"/>
    <xf numFmtId="2" fontId="19" fillId="0" borderId="15" xfId="0" applyNumberFormat="1" applyFont="1" applyBorder="1"/>
    <xf numFmtId="2" fontId="19" fillId="0" borderId="17" xfId="0" applyNumberFormat="1" applyFont="1" applyBorder="1"/>
    <xf numFmtId="2" fontId="19" fillId="0" borderId="27" xfId="0" applyNumberFormat="1" applyFont="1" applyBorder="1"/>
    <xf numFmtId="2" fontId="27" fillId="0" borderId="7" xfId="0" applyNumberFormat="1" applyFont="1" applyBorder="1"/>
    <xf numFmtId="2" fontId="27" fillId="0" borderId="13" xfId="0" applyNumberFormat="1" applyFont="1" applyBorder="1"/>
    <xf numFmtId="0" fontId="27" fillId="0" borderId="6" xfId="0" applyFont="1" applyBorder="1"/>
    <xf numFmtId="2" fontId="19" fillId="0" borderId="0" xfId="0" applyNumberFormat="1" applyFont="1"/>
    <xf numFmtId="2" fontId="27" fillId="0" borderId="0" xfId="0" applyNumberFormat="1" applyFont="1"/>
    <xf numFmtId="0" fontId="27" fillId="0" borderId="1" xfId="0" applyFont="1" applyBorder="1"/>
    <xf numFmtId="0" fontId="27" fillId="0" borderId="0" xfId="0" applyFont="1"/>
    <xf numFmtId="0" fontId="36" fillId="0" borderId="0" xfId="0" applyFont="1"/>
    <xf numFmtId="2" fontId="27" fillId="0" borderId="2" xfId="0" applyNumberFormat="1" applyFont="1" applyBorder="1"/>
    <xf numFmtId="2" fontId="19" fillId="0" borderId="28" xfId="0" applyNumberFormat="1" applyFont="1" applyBorder="1"/>
    <xf numFmtId="2" fontId="19" fillId="0" borderId="29" xfId="0" applyNumberFormat="1" applyFont="1" applyBorder="1"/>
    <xf numFmtId="2" fontId="19" fillId="0" borderId="4" xfId="0" applyNumberFormat="1" applyFont="1" applyBorder="1"/>
    <xf numFmtId="2" fontId="14" fillId="0" borderId="14" xfId="0" applyNumberFormat="1" applyFont="1" applyBorder="1"/>
    <xf numFmtId="2" fontId="14" fillId="0" borderId="6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18" xfId="0" applyFont="1" applyBorder="1"/>
    <xf numFmtId="165" fontId="5" fillId="0" borderId="6" xfId="0" applyNumberFormat="1" applyFont="1" applyBorder="1" applyAlignment="1">
      <alignment horizontal="center"/>
    </xf>
    <xf numFmtId="0" fontId="18" fillId="6" borderId="2" xfId="0" applyFont="1" applyFill="1" applyBorder="1"/>
    <xf numFmtId="0" fontId="0" fillId="6" borderId="2" xfId="0" applyFill="1" applyBorder="1"/>
    <xf numFmtId="0" fontId="13" fillId="6" borderId="6" xfId="0" applyFont="1" applyFill="1" applyBorder="1"/>
    <xf numFmtId="49" fontId="13" fillId="7" borderId="4" xfId="0" applyNumberFormat="1" applyFont="1" applyFill="1" applyBorder="1" applyAlignment="1">
      <alignment horizontal="right"/>
    </xf>
    <xf numFmtId="49" fontId="13" fillId="7" borderId="5" xfId="0" applyNumberFormat="1" applyFont="1" applyFill="1" applyBorder="1" applyAlignment="1">
      <alignment horizontal="right"/>
    </xf>
    <xf numFmtId="49" fontId="13" fillId="7" borderId="5" xfId="0" applyNumberFormat="1" applyFont="1" applyFill="1" applyBorder="1" applyAlignment="1">
      <alignment horizontal="right" wrapText="1"/>
    </xf>
    <xf numFmtId="0" fontId="14" fillId="6" borderId="6" xfId="0" applyFont="1" applyFill="1" applyBorder="1"/>
    <xf numFmtId="0" fontId="13" fillId="6" borderId="1" xfId="0" applyFont="1" applyFill="1" applyBorder="1"/>
    <xf numFmtId="0" fontId="14" fillId="6" borderId="2" xfId="0" applyFont="1" applyFill="1" applyBorder="1"/>
    <xf numFmtId="165" fontId="13" fillId="6" borderId="6" xfId="0" applyNumberFormat="1" applyFont="1" applyFill="1" applyBorder="1"/>
    <xf numFmtId="165" fontId="19" fillId="6" borderId="6" xfId="0" applyNumberFormat="1" applyFont="1" applyFill="1" applyBorder="1"/>
    <xf numFmtId="0" fontId="18" fillId="8" borderId="12" xfId="0" applyFont="1" applyFill="1" applyBorder="1"/>
    <xf numFmtId="0" fontId="0" fillId="8" borderId="12" xfId="0" applyFill="1" applyBorder="1"/>
    <xf numFmtId="0" fontId="13" fillId="8" borderId="6" xfId="0" applyFont="1" applyFill="1" applyBorder="1"/>
    <xf numFmtId="0" fontId="14" fillId="8" borderId="6" xfId="0" applyFont="1" applyFill="1" applyBorder="1"/>
    <xf numFmtId="0" fontId="13" fillId="8" borderId="1" xfId="0" applyFont="1" applyFill="1" applyBorder="1"/>
    <xf numFmtId="0" fontId="14" fillId="8" borderId="2" xfId="0" applyFont="1" applyFill="1" applyBorder="1"/>
    <xf numFmtId="165" fontId="13" fillId="8" borderId="6" xfId="0" applyNumberFormat="1" applyFont="1" applyFill="1" applyBorder="1"/>
    <xf numFmtId="165" fontId="19" fillId="8" borderId="6" xfId="0" applyNumberFormat="1" applyFont="1" applyFill="1" applyBorder="1"/>
    <xf numFmtId="0" fontId="6" fillId="2" borderId="0" xfId="0" applyFont="1" applyFill="1"/>
    <xf numFmtId="0" fontId="18" fillId="2" borderId="0" xfId="0" applyFont="1" applyFill="1"/>
    <xf numFmtId="2" fontId="18" fillId="2" borderId="0" xfId="0" applyNumberFormat="1" applyFont="1" applyFill="1"/>
    <xf numFmtId="2" fontId="37" fillId="2" borderId="0" xfId="0" applyNumberFormat="1" applyFont="1" applyFill="1"/>
    <xf numFmtId="49" fontId="13" fillId="7" borderId="6" xfId="0" applyNumberFormat="1" applyFont="1" applyFill="1" applyBorder="1" applyAlignment="1">
      <alignment horizontal="right"/>
    </xf>
    <xf numFmtId="0" fontId="30" fillId="9" borderId="6" xfId="4" applyFont="1" applyFill="1" applyBorder="1" applyAlignment="1">
      <alignment horizontal="center"/>
    </xf>
    <xf numFmtId="2" fontId="23" fillId="9" borderId="4" xfId="4" applyNumberFormat="1" applyFont="1" applyFill="1" applyBorder="1" applyAlignment="1">
      <alignment wrapText="1"/>
    </xf>
    <xf numFmtId="49" fontId="13" fillId="7" borderId="4" xfId="0" applyNumberFormat="1" applyFont="1" applyFill="1" applyBorder="1" applyAlignment="1">
      <alignment horizontal="right" wrapText="1"/>
    </xf>
    <xf numFmtId="49" fontId="13" fillId="7" borderId="11" xfId="0" applyNumberFormat="1" applyFont="1" applyFill="1" applyBorder="1" applyAlignment="1">
      <alignment horizontal="right" wrapText="1"/>
    </xf>
    <xf numFmtId="49" fontId="13" fillId="7" borderId="6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4" xfId="4" applyBorder="1" applyAlignment="1">
      <alignment horizontal="left"/>
    </xf>
    <xf numFmtId="0" fontId="1" fillId="0" borderId="10" xfId="4" applyBorder="1" applyAlignment="1">
      <alignment horizontal="left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0" borderId="1" xfId="4" applyFont="1" applyBorder="1" applyAlignment="1">
      <alignment horizontal="center"/>
    </xf>
    <xf numFmtId="0" fontId="16" fillId="0" borderId="2" xfId="4" applyFont="1" applyBorder="1" applyAlignment="1">
      <alignment horizontal="center"/>
    </xf>
    <xf numFmtId="0" fontId="16" fillId="0" borderId="3" xfId="4" applyFont="1" applyBorder="1" applyAlignment="1">
      <alignment horizontal="center"/>
    </xf>
    <xf numFmtId="0" fontId="13" fillId="9" borderId="1" xfId="4" applyFont="1" applyFill="1" applyBorder="1" applyAlignment="1">
      <alignment horizontal="center"/>
    </xf>
    <xf numFmtId="0" fontId="13" fillId="9" borderId="2" xfId="4" applyFont="1" applyFill="1" applyBorder="1" applyAlignment="1">
      <alignment horizontal="center"/>
    </xf>
    <xf numFmtId="0" fontId="13" fillId="9" borderId="3" xfId="4" applyFont="1" applyFill="1" applyBorder="1" applyAlignment="1">
      <alignment horizontal="center"/>
    </xf>
    <xf numFmtId="0" fontId="31" fillId="0" borderId="1" xfId="0" applyFont="1" applyBorder="1" applyAlignment="1">
      <alignment horizontal="left" wrapText="1"/>
    </xf>
    <xf numFmtId="0" fontId="31" fillId="0" borderId="2" xfId="0" applyFont="1" applyBorder="1" applyAlignment="1">
      <alignment horizontal="left" wrapText="1"/>
    </xf>
    <xf numFmtId="0" fontId="31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4" applyFont="1" applyBorder="1" applyAlignment="1">
      <alignment horizontal="center"/>
    </xf>
    <xf numFmtId="0" fontId="10" fillId="0" borderId="2" xfId="4" applyFont="1" applyBorder="1" applyAlignment="1">
      <alignment horizontal="center"/>
    </xf>
    <xf numFmtId="0" fontId="10" fillId="0" borderId="3" xfId="4" applyFont="1" applyBorder="1" applyAlignment="1">
      <alignment horizontal="center"/>
    </xf>
    <xf numFmtId="0" fontId="31" fillId="0" borderId="1" xfId="4" applyFont="1" applyBorder="1" applyAlignment="1">
      <alignment horizontal="center"/>
    </xf>
    <xf numFmtId="0" fontId="31" fillId="0" borderId="2" xfId="4" applyFont="1" applyBorder="1" applyAlignment="1">
      <alignment horizontal="center"/>
    </xf>
    <xf numFmtId="0" fontId="31" fillId="0" borderId="3" xfId="4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0" fontId="14" fillId="0" borderId="3" xfId="4" applyFont="1" applyBorder="1" applyAlignment="1">
      <alignment horizontal="center"/>
    </xf>
    <xf numFmtId="0" fontId="16" fillId="0" borderId="1" xfId="4" applyFont="1" applyBorder="1" applyAlignment="1">
      <alignment horizontal="center"/>
    </xf>
    <xf numFmtId="0" fontId="16" fillId="0" borderId="13" xfId="4" applyFont="1" applyBorder="1" applyAlignment="1">
      <alignment horizontal="center"/>
    </xf>
    <xf numFmtId="0" fontId="16" fillId="0" borderId="14" xfId="4" applyFont="1" applyBorder="1" applyAlignment="1">
      <alignment horizontal="center"/>
    </xf>
    <xf numFmtId="0" fontId="16" fillId="0" borderId="10" xfId="4" applyFont="1" applyBorder="1" applyAlignment="1">
      <alignment horizontal="center"/>
    </xf>
    <xf numFmtId="0" fontId="23" fillId="0" borderId="1" xfId="4" applyFont="1" applyBorder="1" applyAlignment="1">
      <alignment horizontal="center"/>
    </xf>
    <xf numFmtId="0" fontId="23" fillId="0" borderId="2" xfId="4" applyFont="1" applyBorder="1" applyAlignment="1">
      <alignment horizontal="center"/>
    </xf>
    <xf numFmtId="0" fontId="23" fillId="0" borderId="3" xfId="4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25" fillId="0" borderId="1" xfId="4" applyFont="1" applyBorder="1" applyAlignment="1">
      <alignment horizontal="center"/>
    </xf>
    <xf numFmtId="0" fontId="25" fillId="0" borderId="2" xfId="4" applyFont="1" applyBorder="1" applyAlignment="1">
      <alignment horizontal="center"/>
    </xf>
    <xf numFmtId="0" fontId="25" fillId="0" borderId="3" xfId="4" applyFont="1" applyBorder="1" applyAlignment="1">
      <alignment horizontal="center"/>
    </xf>
    <xf numFmtId="0" fontId="32" fillId="0" borderId="1" xfId="4" applyFont="1" applyBorder="1" applyAlignment="1">
      <alignment horizontal="center" wrapText="1"/>
    </xf>
    <xf numFmtId="0" fontId="32" fillId="0" borderId="2" xfId="4" applyFont="1" applyBorder="1" applyAlignment="1">
      <alignment horizontal="center" wrapText="1"/>
    </xf>
    <xf numFmtId="0" fontId="32" fillId="0" borderId="3" xfId="4" applyFont="1" applyBorder="1" applyAlignment="1">
      <alignment horizontal="center" wrapText="1"/>
    </xf>
    <xf numFmtId="0" fontId="23" fillId="5" borderId="1" xfId="4" applyFont="1" applyFill="1" applyBorder="1" applyAlignment="1">
      <alignment horizontal="center"/>
    </xf>
    <xf numFmtId="0" fontId="23" fillId="5" borderId="2" xfId="4" applyFont="1" applyFill="1" applyBorder="1" applyAlignment="1">
      <alignment horizontal="center"/>
    </xf>
    <xf numFmtId="0" fontId="23" fillId="5" borderId="3" xfId="4" applyFont="1" applyFill="1" applyBorder="1" applyAlignment="1">
      <alignment horizontal="center"/>
    </xf>
    <xf numFmtId="0" fontId="33" fillId="0" borderId="11" xfId="4" applyFont="1" applyBorder="1" applyAlignment="1">
      <alignment horizontal="center"/>
    </xf>
    <xf numFmtId="0" fontId="33" fillId="0" borderId="12" xfId="4" applyFont="1" applyBorder="1" applyAlignment="1">
      <alignment horizontal="center"/>
    </xf>
    <xf numFmtId="0" fontId="33" fillId="0" borderId="5" xfId="4" applyFont="1" applyBorder="1" applyAlignment="1">
      <alignment horizontal="center"/>
    </xf>
    <xf numFmtId="0" fontId="23" fillId="0" borderId="25" xfId="4" applyFont="1" applyBorder="1" applyAlignment="1">
      <alignment horizontal="center"/>
    </xf>
    <xf numFmtId="0" fontId="23" fillId="0" borderId="18" xfId="4" applyFont="1" applyBorder="1" applyAlignment="1">
      <alignment horizontal="center"/>
    </xf>
    <xf numFmtId="0" fontId="23" fillId="0" borderId="26" xfId="4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</cellXfs>
  <cellStyles count="5">
    <cellStyle name="Normálna" xfId="0" builtinId="0"/>
    <cellStyle name="Normálna 2" xfId="1" xr:uid="{00000000-0005-0000-0000-000000000000}"/>
    <cellStyle name="Normálna 3" xfId="2" xr:uid="{00000000-0005-0000-0000-000001000000}"/>
    <cellStyle name="Normálna 4" xfId="3" xr:uid="{00000000-0005-0000-0000-000002000000}"/>
    <cellStyle name="Normálna 5" xfId="4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2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BF8F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8"/>
  <sheetViews>
    <sheetView tabSelected="1" zoomScaleNormal="100" workbookViewId="0">
      <selection activeCell="R27" sqref="R27"/>
    </sheetView>
  </sheetViews>
  <sheetFormatPr defaultColWidth="14.5703125" defaultRowHeight="15" x14ac:dyDescent="0.25"/>
  <cols>
    <col min="1" max="1" width="6.28515625" customWidth="1"/>
    <col min="2" max="3" width="8.7109375" customWidth="1"/>
    <col min="4" max="4" width="5.5703125" customWidth="1"/>
    <col min="5" max="5" width="11.5703125" customWidth="1"/>
    <col min="6" max="6" width="14.7109375" customWidth="1"/>
    <col min="7" max="7" width="13.85546875" customWidth="1"/>
    <col min="8" max="8" width="14" customWidth="1"/>
    <col min="9" max="9" width="12.5703125" customWidth="1"/>
    <col min="10" max="10" width="13.7109375" customWidth="1"/>
    <col min="11" max="11" width="15" customWidth="1"/>
    <col min="12" max="12" width="30.28515625" customWidth="1"/>
    <col min="13" max="21" width="8.7109375" customWidth="1"/>
  </cols>
  <sheetData>
    <row r="1" spans="1:11" ht="18" x14ac:dyDescent="0.25">
      <c r="A1" s="1" t="s">
        <v>0</v>
      </c>
      <c r="B1" s="2"/>
      <c r="C1" s="3"/>
      <c r="D1" s="3"/>
      <c r="E1" s="4"/>
      <c r="F1" s="5"/>
      <c r="G1" s="6"/>
    </row>
    <row r="2" spans="1:11" ht="18" customHeight="1" x14ac:dyDescent="0.25">
      <c r="A2" s="3" t="s">
        <v>1</v>
      </c>
      <c r="B2" s="245"/>
      <c r="C2" s="7"/>
      <c r="D2" s="245"/>
      <c r="E2" s="4"/>
      <c r="F2" s="5"/>
      <c r="G2" s="6"/>
      <c r="H2" s="258"/>
      <c r="I2" s="258"/>
      <c r="J2" s="258"/>
      <c r="K2" s="258"/>
    </row>
    <row r="3" spans="1:11" ht="18" customHeight="1" x14ac:dyDescent="0.25">
      <c r="A3" s="3" t="s">
        <v>2</v>
      </c>
      <c r="B3" s="245"/>
      <c r="C3" s="245"/>
      <c r="D3" s="245"/>
      <c r="E3" s="4"/>
      <c r="F3" s="5"/>
      <c r="G3" s="6"/>
      <c r="H3" s="258"/>
      <c r="I3" s="258"/>
      <c r="J3" s="258"/>
      <c r="K3" s="258"/>
    </row>
    <row r="4" spans="1:11" ht="0.75" customHeight="1" x14ac:dyDescent="0.25">
      <c r="A4" s="3"/>
      <c r="B4" s="245"/>
      <c r="C4" s="245"/>
      <c r="D4" s="245"/>
      <c r="E4" s="4"/>
      <c r="F4" s="5"/>
      <c r="G4" s="6"/>
      <c r="H4" s="258"/>
      <c r="I4" s="258"/>
      <c r="J4" s="258"/>
      <c r="K4" s="258"/>
    </row>
    <row r="5" spans="1:11" ht="17.25" customHeight="1" x14ac:dyDescent="0.25">
      <c r="A5" s="1"/>
      <c r="B5" s="3"/>
      <c r="C5" s="246" t="s">
        <v>164</v>
      </c>
      <c r="D5" s="246"/>
      <c r="E5" s="247"/>
      <c r="F5" s="248"/>
      <c r="G5" s="247"/>
      <c r="H5" s="258"/>
      <c r="I5" s="258"/>
      <c r="J5" s="258"/>
      <c r="K5" s="258"/>
    </row>
    <row r="6" spans="1:11" hidden="1" x14ac:dyDescent="0.25">
      <c r="A6" s="1"/>
      <c r="B6" s="3"/>
      <c r="C6" s="3"/>
      <c r="D6" s="3"/>
      <c r="E6" s="6"/>
      <c r="F6" s="9"/>
      <c r="G6" s="6"/>
    </row>
    <row r="7" spans="1:11" ht="40.5" hidden="1" customHeight="1" x14ac:dyDescent="0.25">
      <c r="A7" s="1"/>
      <c r="B7" s="7"/>
      <c r="C7" s="7"/>
      <c r="D7" s="7"/>
      <c r="E7" s="6"/>
      <c r="F7" s="8"/>
      <c r="G7" s="6"/>
    </row>
    <row r="8" spans="1:11" hidden="1" x14ac:dyDescent="0.25">
      <c r="A8" s="1"/>
      <c r="B8" s="3"/>
      <c r="C8" s="3"/>
      <c r="D8" s="3"/>
      <c r="E8" s="10"/>
      <c r="F8" s="11"/>
      <c r="G8" s="6"/>
    </row>
    <row r="9" spans="1:11" x14ac:dyDescent="0.25">
      <c r="A9" s="255" t="s">
        <v>3</v>
      </c>
      <c r="B9" s="256"/>
      <c r="C9" s="256"/>
      <c r="D9" s="257"/>
      <c r="E9" s="13" t="s">
        <v>4</v>
      </c>
      <c r="F9" s="13" t="s">
        <v>125</v>
      </c>
      <c r="G9" s="14" t="s">
        <v>126</v>
      </c>
      <c r="H9" s="14" t="s">
        <v>138</v>
      </c>
      <c r="I9" s="14" t="s">
        <v>155</v>
      </c>
      <c r="J9" s="14" t="s">
        <v>159</v>
      </c>
      <c r="K9" s="197" t="s">
        <v>160</v>
      </c>
    </row>
    <row r="10" spans="1:11" x14ac:dyDescent="0.25">
      <c r="A10" s="15">
        <v>100</v>
      </c>
      <c r="B10" s="16" t="s">
        <v>5</v>
      </c>
      <c r="C10" s="16"/>
      <c r="D10" s="17"/>
      <c r="E10" s="18"/>
      <c r="F10" s="18"/>
      <c r="G10" s="18"/>
      <c r="H10" s="18"/>
      <c r="I10" s="18"/>
      <c r="J10" s="18"/>
      <c r="K10" s="18"/>
    </row>
    <row r="11" spans="1:11" ht="24.75" customHeight="1" x14ac:dyDescent="0.25">
      <c r="A11" s="19">
        <v>110</v>
      </c>
      <c r="B11" s="282" t="s">
        <v>6</v>
      </c>
      <c r="C11" s="283"/>
      <c r="D11" s="284"/>
      <c r="E11" s="21">
        <v>678000</v>
      </c>
      <c r="F11" s="21">
        <v>678000</v>
      </c>
      <c r="G11" s="21">
        <v>678000</v>
      </c>
      <c r="H11" s="21">
        <v>724061</v>
      </c>
      <c r="I11" s="21">
        <v>724061</v>
      </c>
      <c r="J11" s="21">
        <v>724061</v>
      </c>
      <c r="K11" s="21">
        <v>720913.94</v>
      </c>
    </row>
    <row r="12" spans="1:11" x14ac:dyDescent="0.25">
      <c r="A12" s="23">
        <v>120</v>
      </c>
      <c r="B12" s="267" t="s">
        <v>7</v>
      </c>
      <c r="C12" s="268"/>
      <c r="D12" s="269"/>
      <c r="E12" s="26">
        <v>141910</v>
      </c>
      <c r="F12" s="26">
        <v>141910</v>
      </c>
      <c r="G12" s="26">
        <v>141910</v>
      </c>
      <c r="H12" s="26">
        <v>141910</v>
      </c>
      <c r="I12" s="26">
        <v>141910</v>
      </c>
      <c r="J12" s="26">
        <v>141910</v>
      </c>
      <c r="K12" s="26">
        <v>143059.5</v>
      </c>
    </row>
    <row r="13" spans="1:11" ht="25.5" customHeight="1" x14ac:dyDescent="0.25">
      <c r="A13" s="27">
        <v>130</v>
      </c>
      <c r="B13" s="282" t="s">
        <v>105</v>
      </c>
      <c r="C13" s="283"/>
      <c r="D13" s="284"/>
      <c r="E13" s="26">
        <v>47504</v>
      </c>
      <c r="F13" s="26">
        <v>47504.46</v>
      </c>
      <c r="G13" s="26">
        <v>47504.46</v>
      </c>
      <c r="H13" s="26">
        <v>48414.46</v>
      </c>
      <c r="I13" s="26">
        <v>48414.46</v>
      </c>
      <c r="J13" s="26">
        <v>48414.46</v>
      </c>
      <c r="K13" s="26">
        <v>48500.2</v>
      </c>
    </row>
    <row r="14" spans="1:11" x14ac:dyDescent="0.25">
      <c r="A14" s="27">
        <v>160</v>
      </c>
      <c r="B14" s="267" t="s">
        <v>113</v>
      </c>
      <c r="C14" s="268"/>
      <c r="D14" s="269"/>
      <c r="E14" s="26"/>
      <c r="F14" s="26"/>
      <c r="G14" s="26"/>
      <c r="H14" s="26"/>
      <c r="I14" s="26"/>
      <c r="J14" s="26"/>
      <c r="K14" s="26"/>
    </row>
    <row r="15" spans="1:11" x14ac:dyDescent="0.25">
      <c r="A15" s="30"/>
      <c r="B15" s="31"/>
      <c r="C15" s="31"/>
      <c r="D15" s="31"/>
      <c r="E15" s="198"/>
      <c r="F15" s="198"/>
      <c r="G15" s="198"/>
      <c r="H15" s="198"/>
      <c r="I15" s="198"/>
      <c r="J15" s="198"/>
      <c r="K15" s="198"/>
    </row>
    <row r="16" spans="1:11" x14ac:dyDescent="0.25">
      <c r="A16" s="15">
        <v>200</v>
      </c>
      <c r="B16" s="334" t="s">
        <v>8</v>
      </c>
      <c r="C16" s="335"/>
      <c r="D16" s="336"/>
      <c r="E16" s="26"/>
      <c r="F16" s="26"/>
      <c r="G16" s="26"/>
      <c r="H16" s="26"/>
      <c r="I16" s="26"/>
      <c r="J16" s="26"/>
      <c r="K16" s="26"/>
    </row>
    <row r="17" spans="1:12" x14ac:dyDescent="0.25">
      <c r="A17" s="23">
        <v>210</v>
      </c>
      <c r="B17" s="28" t="s">
        <v>9</v>
      </c>
      <c r="C17" s="29"/>
      <c r="D17" s="29"/>
      <c r="E17" s="26">
        <v>10349</v>
      </c>
      <c r="F17" s="26">
        <v>10349</v>
      </c>
      <c r="G17" s="26">
        <v>10349</v>
      </c>
      <c r="H17" s="26">
        <v>15987.7</v>
      </c>
      <c r="I17" s="26">
        <v>15987.7</v>
      </c>
      <c r="J17" s="26">
        <v>15987.7</v>
      </c>
      <c r="K17" s="26">
        <v>17203.810000000001</v>
      </c>
    </row>
    <row r="18" spans="1:12" x14ac:dyDescent="0.25">
      <c r="A18" s="33">
        <v>220</v>
      </c>
      <c r="B18" s="24" t="s">
        <v>104</v>
      </c>
      <c r="C18" s="25"/>
      <c r="D18" s="25"/>
      <c r="E18" s="26">
        <v>58270</v>
      </c>
      <c r="F18" s="26">
        <v>58313.61</v>
      </c>
      <c r="G18" s="26">
        <v>58313.61</v>
      </c>
      <c r="H18" s="26">
        <v>63323.61</v>
      </c>
      <c r="I18" s="26">
        <v>63323.61</v>
      </c>
      <c r="J18" s="26">
        <v>63323.61</v>
      </c>
      <c r="K18" s="26">
        <v>68108.56</v>
      </c>
    </row>
    <row r="19" spans="1:12" x14ac:dyDescent="0.25">
      <c r="A19" s="27">
        <v>240</v>
      </c>
      <c r="B19" s="267" t="s">
        <v>10</v>
      </c>
      <c r="C19" s="268"/>
      <c r="D19" s="269"/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2" ht="22.5" customHeight="1" x14ac:dyDescent="0.25">
      <c r="A20" s="27">
        <v>290</v>
      </c>
      <c r="B20" s="282" t="s">
        <v>11</v>
      </c>
      <c r="C20" s="283"/>
      <c r="D20" s="284"/>
      <c r="E20" s="26">
        <v>50</v>
      </c>
      <c r="F20" s="26">
        <v>100</v>
      </c>
      <c r="G20" s="26">
        <v>264</v>
      </c>
      <c r="H20" s="26">
        <v>282</v>
      </c>
      <c r="I20" s="26">
        <v>282</v>
      </c>
      <c r="J20" s="26">
        <v>282</v>
      </c>
      <c r="K20" s="26">
        <v>281.02999999999997</v>
      </c>
    </row>
    <row r="21" spans="1:12" x14ac:dyDescent="0.25">
      <c r="A21" s="30"/>
      <c r="B21" s="31"/>
      <c r="C21" s="31"/>
      <c r="D21" s="31"/>
      <c r="E21" s="177"/>
      <c r="F21" s="177"/>
      <c r="G21" s="177"/>
      <c r="H21" s="177"/>
      <c r="I21" s="177"/>
      <c r="J21" s="177"/>
      <c r="K21" s="177"/>
    </row>
    <row r="22" spans="1:12" x14ac:dyDescent="0.25">
      <c r="A22" s="30"/>
      <c r="B22" s="34"/>
      <c r="C22" s="31"/>
      <c r="D22" s="31"/>
      <c r="E22" s="177"/>
      <c r="F22" s="177"/>
      <c r="G22" s="177"/>
      <c r="H22" s="177"/>
      <c r="I22" s="177"/>
      <c r="J22" s="177"/>
      <c r="K22" s="177"/>
    </row>
    <row r="23" spans="1:12" x14ac:dyDescent="0.25">
      <c r="A23" s="35">
        <v>300</v>
      </c>
      <c r="B23" s="36" t="s">
        <v>12</v>
      </c>
      <c r="C23" s="36"/>
      <c r="D23" s="29"/>
      <c r="E23" s="171"/>
      <c r="F23" s="171"/>
      <c r="G23" s="171"/>
      <c r="H23" s="171"/>
      <c r="I23" s="171"/>
      <c r="J23" s="171"/>
      <c r="K23" s="171"/>
    </row>
    <row r="24" spans="1:12" x14ac:dyDescent="0.25">
      <c r="A24" s="27">
        <v>310</v>
      </c>
      <c r="B24" s="28" t="s">
        <v>13</v>
      </c>
      <c r="C24" s="36"/>
      <c r="D24" s="29"/>
      <c r="E24" s="26">
        <v>599679</v>
      </c>
      <c r="F24" s="26">
        <v>610140.16000000003</v>
      </c>
      <c r="G24" s="26">
        <v>620314.69999999995</v>
      </c>
      <c r="H24" s="26">
        <v>638764.4</v>
      </c>
      <c r="I24" s="26">
        <v>731652.33</v>
      </c>
      <c r="J24" s="26">
        <v>740289.35</v>
      </c>
      <c r="K24" s="26">
        <v>758930.35</v>
      </c>
    </row>
    <row r="25" spans="1:12" x14ac:dyDescent="0.25">
      <c r="A25" s="27"/>
      <c r="B25" s="267"/>
      <c r="C25" s="268"/>
      <c r="D25" s="269"/>
      <c r="E25" s="171"/>
      <c r="F25" s="171"/>
      <c r="G25" s="178"/>
      <c r="H25" s="178"/>
      <c r="I25" s="178"/>
      <c r="J25" s="178"/>
      <c r="K25" s="178"/>
      <c r="L25" s="195"/>
    </row>
    <row r="26" spans="1:12" x14ac:dyDescent="0.25">
      <c r="A26" s="27"/>
      <c r="B26" s="25"/>
      <c r="C26" s="25"/>
      <c r="D26" s="25"/>
      <c r="E26" s="171"/>
      <c r="F26" s="171"/>
      <c r="G26" s="178"/>
      <c r="H26" s="178"/>
      <c r="I26" s="178"/>
      <c r="J26" s="178"/>
      <c r="K26" s="178"/>
    </row>
    <row r="27" spans="1:12" x14ac:dyDescent="0.25">
      <c r="A27" s="27"/>
      <c r="B27" s="37"/>
      <c r="C27" s="25"/>
      <c r="D27" s="25"/>
      <c r="E27" s="171"/>
      <c r="F27" s="171"/>
      <c r="G27" s="178"/>
      <c r="H27" s="178"/>
      <c r="I27" s="178"/>
      <c r="J27" s="178"/>
      <c r="K27" s="178"/>
    </row>
    <row r="28" spans="1:12" hidden="1" x14ac:dyDescent="0.25">
      <c r="A28" s="27"/>
      <c r="B28" s="17"/>
      <c r="C28" s="16"/>
      <c r="D28" s="17"/>
      <c r="E28" s="171"/>
      <c r="F28" s="171"/>
      <c r="G28" s="178"/>
      <c r="H28" s="178"/>
      <c r="I28" s="178"/>
      <c r="J28" s="178"/>
      <c r="K28" s="178"/>
    </row>
    <row r="29" spans="1:12" hidden="1" x14ac:dyDescent="0.25">
      <c r="A29" s="38"/>
      <c r="B29" s="39"/>
      <c r="C29" s="39"/>
      <c r="D29" s="39"/>
      <c r="E29" s="179"/>
      <c r="F29" s="180"/>
      <c r="G29" s="179"/>
      <c r="H29" s="179"/>
      <c r="I29" s="179"/>
      <c r="J29" s="179"/>
      <c r="K29" s="179"/>
    </row>
    <row r="30" spans="1:12" x14ac:dyDescent="0.25">
      <c r="A30" s="40"/>
      <c r="B30" s="12" t="s">
        <v>14</v>
      </c>
      <c r="C30" s="12"/>
      <c r="D30" s="12"/>
      <c r="E30" s="182">
        <f t="shared" ref="E30:G30" si="0">SUM(E11:E29)</f>
        <v>1535762</v>
      </c>
      <c r="F30" s="183">
        <f t="shared" si="0"/>
        <v>1546317.23</v>
      </c>
      <c r="G30" s="181">
        <f t="shared" si="0"/>
        <v>1556655.77</v>
      </c>
      <c r="H30" s="181">
        <f t="shared" ref="H30" si="1">SUM(H11:H29)</f>
        <v>1632743.17</v>
      </c>
      <c r="I30" s="181">
        <f>SUM(I11:I24)</f>
        <v>1725631.0999999999</v>
      </c>
      <c r="J30" s="181">
        <f>SUM(J11:J25)</f>
        <v>1734268.1199999999</v>
      </c>
      <c r="K30" s="199">
        <f>SUM(K11:K25)</f>
        <v>1756997.3900000001</v>
      </c>
    </row>
    <row r="31" spans="1:12" ht="28.5" customHeight="1" x14ac:dyDescent="0.25">
      <c r="A31" s="7"/>
      <c r="B31" s="7"/>
      <c r="C31" s="7"/>
      <c r="D31" s="7"/>
      <c r="E31" s="41"/>
      <c r="F31" s="41"/>
      <c r="G31" s="41"/>
    </row>
    <row r="32" spans="1:12" ht="15.75" x14ac:dyDescent="0.25">
      <c r="A32" s="226" t="s">
        <v>15</v>
      </c>
      <c r="B32" s="227"/>
      <c r="C32" s="227"/>
      <c r="D32" s="227"/>
      <c r="E32" s="228">
        <v>2022</v>
      </c>
      <c r="F32" s="229" t="s">
        <v>125</v>
      </c>
      <c r="G32" s="230" t="s">
        <v>126</v>
      </c>
      <c r="H32" s="230" t="s">
        <v>138</v>
      </c>
      <c r="I32" s="230" t="s">
        <v>155</v>
      </c>
      <c r="J32" s="230" t="s">
        <v>159</v>
      </c>
      <c r="K32" s="231" t="s">
        <v>160</v>
      </c>
    </row>
    <row r="33" spans="1:11" x14ac:dyDescent="0.25">
      <c r="A33" s="42">
        <v>230</v>
      </c>
      <c r="B33" s="43" t="s">
        <v>16</v>
      </c>
      <c r="C33" s="29"/>
      <c r="D33" s="25"/>
      <c r="E33" s="26">
        <v>0</v>
      </c>
      <c r="F33" s="26">
        <v>0</v>
      </c>
      <c r="G33" s="44">
        <v>70</v>
      </c>
      <c r="H33" s="44">
        <v>1270</v>
      </c>
      <c r="I33" s="44">
        <v>1270</v>
      </c>
      <c r="J33" s="44">
        <v>1270</v>
      </c>
      <c r="K33" s="44">
        <v>1270</v>
      </c>
    </row>
    <row r="34" spans="1:11" x14ac:dyDescent="0.25">
      <c r="A34" s="42">
        <v>320</v>
      </c>
      <c r="B34" s="28" t="s">
        <v>17</v>
      </c>
      <c r="C34" s="29"/>
      <c r="D34" s="25"/>
      <c r="E34" s="26">
        <v>0</v>
      </c>
      <c r="F34" s="26">
        <v>0</v>
      </c>
      <c r="G34" s="26">
        <v>13500</v>
      </c>
      <c r="H34" s="26">
        <v>33000</v>
      </c>
      <c r="I34" s="26">
        <v>33000</v>
      </c>
      <c r="J34" s="26">
        <v>33000</v>
      </c>
      <c r="K34" s="26">
        <v>33000</v>
      </c>
    </row>
    <row r="35" spans="1:11" x14ac:dyDescent="0.25">
      <c r="A35" s="42"/>
      <c r="B35" s="28" t="s">
        <v>17</v>
      </c>
      <c r="C35" s="29"/>
      <c r="D35" s="25"/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</row>
    <row r="36" spans="1:11" x14ac:dyDescent="0.25">
      <c r="A36" s="42"/>
      <c r="B36" s="28" t="s">
        <v>17</v>
      </c>
      <c r="C36" s="29"/>
      <c r="D36" s="25"/>
      <c r="E36" s="26"/>
      <c r="F36" s="26"/>
      <c r="G36" s="26"/>
      <c r="H36" s="26"/>
      <c r="I36" s="26"/>
      <c r="J36" s="26"/>
      <c r="K36" s="26"/>
    </row>
    <row r="37" spans="1:11" x14ac:dyDescent="0.25">
      <c r="A37" s="42"/>
      <c r="B37" s="28"/>
      <c r="C37" s="29"/>
      <c r="D37" s="25"/>
      <c r="E37" s="26"/>
      <c r="F37" s="26"/>
      <c r="G37" s="26"/>
      <c r="H37" s="26"/>
      <c r="I37" s="26"/>
      <c r="J37" s="26"/>
      <c r="K37" s="26"/>
    </row>
    <row r="38" spans="1:11" x14ac:dyDescent="0.25">
      <c r="A38" s="232"/>
      <c r="B38" s="233" t="s">
        <v>18</v>
      </c>
      <c r="C38" s="234"/>
      <c r="D38" s="234"/>
      <c r="E38" s="235">
        <f>SUM(E33:E37)</f>
        <v>0</v>
      </c>
      <c r="F38" s="235">
        <v>0</v>
      </c>
      <c r="G38" s="235">
        <f>SUM(G33:G36)</f>
        <v>13570</v>
      </c>
      <c r="H38" s="235">
        <f>SUM(H33:H36)</f>
        <v>34270</v>
      </c>
      <c r="I38" s="235">
        <f>SUM(I33:I36)</f>
        <v>34270</v>
      </c>
      <c r="J38" s="235">
        <f>SUM(J33:J36)</f>
        <v>34270</v>
      </c>
      <c r="K38" s="236">
        <f>SUM(K33:K36)</f>
        <v>34270</v>
      </c>
    </row>
    <row r="39" spans="1:11" ht="56.25" customHeight="1" x14ac:dyDescent="0.25">
      <c r="A39" s="7"/>
      <c r="B39" s="7"/>
      <c r="C39" s="7"/>
      <c r="D39" s="7"/>
      <c r="E39" s="45"/>
      <c r="F39" s="45"/>
      <c r="G39" s="45"/>
      <c r="H39" s="45"/>
    </row>
    <row r="40" spans="1:11" ht="15.75" customHeight="1" x14ac:dyDescent="0.25">
      <c r="A40" s="237" t="s">
        <v>19</v>
      </c>
      <c r="B40" s="238"/>
      <c r="C40" s="238"/>
      <c r="D40" s="238"/>
      <c r="E40" s="239">
        <v>2022</v>
      </c>
      <c r="F40" s="229" t="s">
        <v>125</v>
      </c>
      <c r="G40" s="230" t="s">
        <v>126</v>
      </c>
      <c r="H40" s="230" t="s">
        <v>138</v>
      </c>
      <c r="I40" s="230" t="s">
        <v>155</v>
      </c>
      <c r="J40" s="230" t="s">
        <v>159</v>
      </c>
      <c r="K40" s="231" t="s">
        <v>160</v>
      </c>
    </row>
    <row r="41" spans="1:11" ht="15.75" customHeight="1" x14ac:dyDescent="0.25">
      <c r="A41" s="42">
        <v>450</v>
      </c>
      <c r="B41" s="28" t="s">
        <v>20</v>
      </c>
      <c r="C41" s="29"/>
      <c r="D41" s="29"/>
      <c r="E41" s="26">
        <v>250000</v>
      </c>
      <c r="F41" s="26">
        <v>456633.71</v>
      </c>
      <c r="G41" s="26">
        <v>598726.71</v>
      </c>
      <c r="H41" s="26">
        <v>598726.71</v>
      </c>
      <c r="I41" s="26">
        <v>598726.71</v>
      </c>
      <c r="J41" s="26">
        <v>598726.71</v>
      </c>
      <c r="K41" s="26">
        <v>193854.72</v>
      </c>
    </row>
    <row r="42" spans="1:11" ht="15.75" customHeight="1" x14ac:dyDescent="0.25">
      <c r="A42" s="42"/>
      <c r="B42" s="28" t="s">
        <v>20</v>
      </c>
      <c r="C42" s="29"/>
      <c r="D42" s="25"/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</row>
    <row r="43" spans="1:11" ht="15.75" customHeight="1" x14ac:dyDescent="0.25">
      <c r="A43" s="42"/>
      <c r="B43" s="28" t="s">
        <v>20</v>
      </c>
      <c r="C43" s="29"/>
      <c r="D43" s="25"/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</row>
    <row r="44" spans="1:11" x14ac:dyDescent="0.25">
      <c r="A44" s="42"/>
      <c r="B44" s="28"/>
      <c r="C44" s="29"/>
      <c r="D44" s="25"/>
      <c r="E44" s="26"/>
      <c r="F44" s="26"/>
      <c r="G44" s="26"/>
      <c r="H44" s="26"/>
      <c r="I44" s="26"/>
      <c r="J44" s="26"/>
      <c r="K44" s="26"/>
    </row>
    <row r="45" spans="1:11" x14ac:dyDescent="0.25">
      <c r="A45" s="42"/>
      <c r="B45" s="28"/>
      <c r="C45" s="29"/>
      <c r="D45" s="25"/>
      <c r="E45" s="26"/>
      <c r="F45" s="26"/>
      <c r="G45" s="26"/>
      <c r="H45" s="26"/>
      <c r="I45" s="26"/>
      <c r="J45" s="26"/>
      <c r="K45" s="26"/>
    </row>
    <row r="46" spans="1:11" x14ac:dyDescent="0.25">
      <c r="A46" s="240"/>
      <c r="B46" s="241" t="s">
        <v>18</v>
      </c>
      <c r="C46" s="242"/>
      <c r="D46" s="242"/>
      <c r="E46" s="243">
        <f>SUM(E41)</f>
        <v>250000</v>
      </c>
      <c r="F46" s="243">
        <f t="shared" ref="F46:G46" si="2">SUM(F41)</f>
        <v>456633.71</v>
      </c>
      <c r="G46" s="243">
        <f t="shared" si="2"/>
        <v>598726.71</v>
      </c>
      <c r="H46" s="243">
        <f t="shared" ref="H46:I46" si="3">SUM(H41)</f>
        <v>598726.71</v>
      </c>
      <c r="I46" s="243">
        <f t="shared" si="3"/>
        <v>598726.71</v>
      </c>
      <c r="J46" s="243">
        <f t="shared" ref="J46:K46" si="4">SUM(J41)</f>
        <v>598726.71</v>
      </c>
      <c r="K46" s="244">
        <f t="shared" si="4"/>
        <v>193854.72</v>
      </c>
    </row>
    <row r="47" spans="1:11" ht="14.25" customHeight="1" x14ac:dyDescent="0.25">
      <c r="A47" s="46"/>
      <c r="B47" s="47"/>
      <c r="C47" s="46"/>
      <c r="D47" s="46"/>
      <c r="E47" s="48"/>
      <c r="F47" s="48"/>
      <c r="G47" s="48"/>
    </row>
    <row r="48" spans="1:11" ht="3" hidden="1" customHeight="1" x14ac:dyDescent="0.25">
      <c r="A48" s="46"/>
      <c r="B48" s="47"/>
      <c r="C48" s="46"/>
      <c r="D48" s="46"/>
      <c r="E48" s="48"/>
      <c r="F48" s="48"/>
      <c r="G48" s="48"/>
    </row>
    <row r="49" spans="1:11" ht="21" customHeight="1" x14ac:dyDescent="0.25">
      <c r="A49" s="1"/>
      <c r="B49" s="3"/>
      <c r="C49" s="3"/>
      <c r="D49" s="3"/>
      <c r="E49" s="45"/>
      <c r="F49" s="45"/>
      <c r="G49" s="45"/>
    </row>
    <row r="50" spans="1:11" ht="27" customHeight="1" x14ac:dyDescent="0.25">
      <c r="A50" s="255" t="s">
        <v>21</v>
      </c>
      <c r="B50" s="256"/>
      <c r="C50" s="256"/>
      <c r="D50" s="257"/>
      <c r="E50" s="49">
        <v>2022</v>
      </c>
      <c r="F50" s="13" t="s">
        <v>125</v>
      </c>
      <c r="G50" s="156" t="s">
        <v>126</v>
      </c>
      <c r="H50" s="156" t="s">
        <v>138</v>
      </c>
      <c r="I50" s="14" t="s">
        <v>155</v>
      </c>
      <c r="J50" s="156" t="s">
        <v>159</v>
      </c>
      <c r="K50" s="197" t="s">
        <v>160</v>
      </c>
    </row>
    <row r="51" spans="1:11" x14ac:dyDescent="0.25">
      <c r="A51" s="50" t="s">
        <v>22</v>
      </c>
      <c r="B51" s="51" t="s">
        <v>23</v>
      </c>
      <c r="C51" s="52"/>
      <c r="D51" s="52"/>
      <c r="E51" s="53"/>
      <c r="F51" s="53"/>
      <c r="G51" s="148"/>
      <c r="H51" s="148"/>
      <c r="I51" s="148"/>
      <c r="J51" s="196"/>
      <c r="K51" s="196"/>
    </row>
    <row r="52" spans="1:11" x14ac:dyDescent="0.25">
      <c r="A52" s="54">
        <v>610</v>
      </c>
      <c r="B52" s="267" t="s">
        <v>24</v>
      </c>
      <c r="C52" s="268"/>
      <c r="D52" s="269"/>
      <c r="E52" s="200">
        <v>128790</v>
      </c>
      <c r="F52" s="200">
        <v>128812.19</v>
      </c>
      <c r="G52" s="201">
        <v>128812.19</v>
      </c>
      <c r="H52" s="201">
        <v>139412.19</v>
      </c>
      <c r="I52" s="201">
        <v>139412.19</v>
      </c>
      <c r="J52" s="200">
        <v>139412.19</v>
      </c>
      <c r="K52" s="200">
        <v>136709.26999999999</v>
      </c>
    </row>
    <row r="53" spans="1:11" x14ac:dyDescent="0.25">
      <c r="A53" s="54">
        <v>620</v>
      </c>
      <c r="B53" s="28" t="s">
        <v>25</v>
      </c>
      <c r="C53" s="29"/>
      <c r="D53" s="29"/>
      <c r="E53" s="200">
        <v>59350</v>
      </c>
      <c r="F53" s="200">
        <v>59350</v>
      </c>
      <c r="G53" s="201">
        <v>59350</v>
      </c>
      <c r="H53" s="201">
        <v>63250</v>
      </c>
      <c r="I53" s="201">
        <v>63250</v>
      </c>
      <c r="J53" s="200">
        <v>63250</v>
      </c>
      <c r="K53" s="200">
        <v>56054.85</v>
      </c>
    </row>
    <row r="54" spans="1:11" x14ac:dyDescent="0.25">
      <c r="A54" s="54">
        <v>630</v>
      </c>
      <c r="B54" s="267" t="s">
        <v>26</v>
      </c>
      <c r="C54" s="268"/>
      <c r="D54" s="269"/>
      <c r="E54" s="200">
        <v>36872</v>
      </c>
      <c r="F54" s="200">
        <v>55226.3</v>
      </c>
      <c r="G54" s="201">
        <v>55566.3</v>
      </c>
      <c r="H54" s="201">
        <v>61798.3</v>
      </c>
      <c r="I54" s="201">
        <v>61798.3</v>
      </c>
      <c r="J54" s="200">
        <v>61798.3</v>
      </c>
      <c r="K54" s="200">
        <v>56122.400000000001</v>
      </c>
    </row>
    <row r="55" spans="1:11" x14ac:dyDescent="0.25">
      <c r="A55" s="54">
        <v>640</v>
      </c>
      <c r="B55" s="270" t="s">
        <v>116</v>
      </c>
      <c r="C55" s="271"/>
      <c r="D55" s="272"/>
      <c r="E55" s="200">
        <v>11200</v>
      </c>
      <c r="F55" s="200">
        <v>12400</v>
      </c>
      <c r="G55" s="201">
        <v>16960.009999999998</v>
      </c>
      <c r="H55" s="201">
        <v>25312.01</v>
      </c>
      <c r="I55" s="201">
        <v>25426.01</v>
      </c>
      <c r="J55" s="200">
        <v>26051.01</v>
      </c>
      <c r="K55" s="200">
        <v>25856.95</v>
      </c>
    </row>
    <row r="56" spans="1:11" x14ac:dyDescent="0.25">
      <c r="A56" s="58" t="s">
        <v>27</v>
      </c>
      <c r="B56" s="273" t="s">
        <v>28</v>
      </c>
      <c r="C56" s="274"/>
      <c r="D56" s="275"/>
      <c r="E56" s="200"/>
      <c r="F56" s="200"/>
      <c r="G56" s="201"/>
      <c r="H56" s="201"/>
      <c r="I56" s="201"/>
      <c r="J56" s="200"/>
      <c r="K56" s="200"/>
    </row>
    <row r="57" spans="1:11" x14ac:dyDescent="0.25">
      <c r="A57" s="54">
        <v>630</v>
      </c>
      <c r="B57" s="267" t="s">
        <v>29</v>
      </c>
      <c r="C57" s="268"/>
      <c r="D57" s="269"/>
      <c r="E57" s="200">
        <v>300</v>
      </c>
      <c r="F57" s="200">
        <v>300</v>
      </c>
      <c r="G57" s="201">
        <v>300</v>
      </c>
      <c r="H57" s="201">
        <v>200</v>
      </c>
      <c r="I57" s="201">
        <v>200</v>
      </c>
      <c r="J57" s="200">
        <v>200</v>
      </c>
      <c r="K57" s="200">
        <v>172.6</v>
      </c>
    </row>
    <row r="58" spans="1:11" x14ac:dyDescent="0.25">
      <c r="A58" s="58" t="s">
        <v>30</v>
      </c>
      <c r="B58" s="51" t="s">
        <v>31</v>
      </c>
      <c r="C58" s="57"/>
      <c r="D58" s="29"/>
      <c r="E58" s="200"/>
      <c r="F58" s="200"/>
      <c r="G58" s="201"/>
      <c r="H58" s="201"/>
      <c r="I58" s="201"/>
      <c r="J58" s="200"/>
      <c r="K58" s="200"/>
    </row>
    <row r="59" spans="1:11" x14ac:dyDescent="0.25">
      <c r="A59" s="54">
        <v>610</v>
      </c>
      <c r="B59" s="28" t="s">
        <v>32</v>
      </c>
      <c r="C59" s="57"/>
      <c r="D59" s="29"/>
      <c r="E59" s="200">
        <v>1244</v>
      </c>
      <c r="F59" s="200">
        <v>1244</v>
      </c>
      <c r="G59" s="201">
        <v>1173.32</v>
      </c>
      <c r="H59" s="201">
        <v>1173.32</v>
      </c>
      <c r="I59" s="201">
        <v>1173.32</v>
      </c>
      <c r="J59" s="200">
        <v>1173.32</v>
      </c>
      <c r="K59" s="200">
        <v>1173.32</v>
      </c>
    </row>
    <row r="60" spans="1:11" x14ac:dyDescent="0.25">
      <c r="A60" s="54">
        <v>620</v>
      </c>
      <c r="B60" s="28" t="s">
        <v>25</v>
      </c>
      <c r="C60" s="57"/>
      <c r="D60" s="29"/>
      <c r="E60" s="200">
        <v>271</v>
      </c>
      <c r="F60" s="200">
        <v>271</v>
      </c>
      <c r="G60" s="201">
        <v>410.05</v>
      </c>
      <c r="H60" s="201">
        <v>410.05</v>
      </c>
      <c r="I60" s="201">
        <v>410.05</v>
      </c>
      <c r="J60" s="200">
        <v>410.05</v>
      </c>
      <c r="K60" s="200">
        <v>410.05</v>
      </c>
    </row>
    <row r="61" spans="1:11" x14ac:dyDescent="0.25">
      <c r="A61" s="54">
        <v>630</v>
      </c>
      <c r="B61" s="28" t="s">
        <v>26</v>
      </c>
      <c r="C61" s="57"/>
      <c r="D61" s="29"/>
      <c r="E61" s="200">
        <v>884</v>
      </c>
      <c r="F61" s="200">
        <v>865.02</v>
      </c>
      <c r="G61" s="201">
        <v>796.65</v>
      </c>
      <c r="H61" s="201">
        <v>796.65</v>
      </c>
      <c r="I61" s="201">
        <v>796.65</v>
      </c>
      <c r="J61" s="200">
        <v>796.65</v>
      </c>
      <c r="K61" s="200">
        <v>796.65</v>
      </c>
    </row>
    <row r="62" spans="1:11" x14ac:dyDescent="0.25">
      <c r="A62" s="58" t="s">
        <v>33</v>
      </c>
      <c r="B62" s="273" t="s">
        <v>34</v>
      </c>
      <c r="C62" s="274"/>
      <c r="D62" s="275"/>
      <c r="E62" s="200"/>
      <c r="F62" s="200"/>
      <c r="G62" s="201"/>
      <c r="H62" s="201"/>
      <c r="I62" s="201"/>
      <c r="J62" s="200"/>
      <c r="K62" s="200"/>
    </row>
    <row r="63" spans="1:11" x14ac:dyDescent="0.25">
      <c r="A63" s="59">
        <v>610</v>
      </c>
      <c r="B63" s="267" t="s">
        <v>32</v>
      </c>
      <c r="C63" s="268"/>
      <c r="D63" s="269"/>
      <c r="E63" s="200"/>
      <c r="F63" s="200"/>
      <c r="G63" s="201"/>
      <c r="H63" s="201"/>
      <c r="I63" s="201">
        <v>60</v>
      </c>
      <c r="J63" s="200">
        <v>60</v>
      </c>
      <c r="K63" s="200">
        <v>60</v>
      </c>
    </row>
    <row r="64" spans="1:11" x14ac:dyDescent="0.25">
      <c r="A64" s="59">
        <v>630</v>
      </c>
      <c r="B64" s="267" t="s">
        <v>26</v>
      </c>
      <c r="C64" s="268"/>
      <c r="D64" s="269"/>
      <c r="E64" s="200">
        <v>1000</v>
      </c>
      <c r="F64" s="200">
        <v>1000</v>
      </c>
      <c r="G64" s="201">
        <v>1000</v>
      </c>
      <c r="H64" s="201">
        <v>1000</v>
      </c>
      <c r="I64" s="201">
        <v>1299.55</v>
      </c>
      <c r="J64" s="200">
        <v>1299.55</v>
      </c>
      <c r="K64" s="200">
        <v>1299.55</v>
      </c>
    </row>
    <row r="65" spans="1:11" ht="15.75" thickBot="1" x14ac:dyDescent="0.3">
      <c r="A65" s="60"/>
      <c r="B65" s="24"/>
      <c r="C65" s="25"/>
      <c r="D65" s="25"/>
      <c r="E65" s="202"/>
      <c r="F65" s="202"/>
      <c r="G65" s="203"/>
      <c r="H65" s="203"/>
      <c r="I65" s="203"/>
      <c r="J65" s="202"/>
      <c r="K65" s="202"/>
    </row>
    <row r="66" spans="1:11" ht="15.75" thickBot="1" x14ac:dyDescent="0.3">
      <c r="A66" s="223"/>
      <c r="B66" s="224"/>
      <c r="C66" s="224"/>
      <c r="D66" s="224"/>
      <c r="E66" s="204">
        <f t="shared" ref="E66:G66" si="5">SUM(E52:E65)</f>
        <v>239911</v>
      </c>
      <c r="F66" s="205">
        <f t="shared" si="5"/>
        <v>259468.50999999998</v>
      </c>
      <c r="G66" s="205">
        <f t="shared" si="5"/>
        <v>264368.52</v>
      </c>
      <c r="H66" s="206">
        <f t="shared" ref="H66" si="6">SUM(H52:H65)</f>
        <v>293352.52</v>
      </c>
      <c r="I66" s="206">
        <f t="shared" ref="I66:J66" si="7">SUM(I52:I65)</f>
        <v>293826.07</v>
      </c>
      <c r="J66" s="205">
        <f t="shared" si="7"/>
        <v>294451.07</v>
      </c>
      <c r="K66" s="207">
        <f t="shared" ref="K66" si="8">SUM(K52:K65)</f>
        <v>278655.63999999996</v>
      </c>
    </row>
    <row r="67" spans="1:11" x14ac:dyDescent="0.25">
      <c r="A67" s="62"/>
      <c r="B67" s="31"/>
      <c r="C67" s="31"/>
      <c r="D67" s="31"/>
      <c r="E67" s="64"/>
      <c r="F67" s="64"/>
      <c r="G67" s="64"/>
      <c r="H67" s="64"/>
    </row>
    <row r="68" spans="1:11" ht="15.75" customHeight="1" x14ac:dyDescent="0.25">
      <c r="A68" s="125" t="s">
        <v>101</v>
      </c>
      <c r="B68" s="114" t="s">
        <v>102</v>
      </c>
      <c r="C68" s="114"/>
      <c r="D68" s="114"/>
      <c r="E68" s="55"/>
      <c r="F68" s="55"/>
      <c r="G68" s="149"/>
      <c r="H68" s="55"/>
      <c r="I68" s="55"/>
      <c r="J68" s="55"/>
      <c r="K68" s="55"/>
    </row>
    <row r="69" spans="1:11" ht="15" hidden="1" customHeight="1" x14ac:dyDescent="0.25">
      <c r="A69" s="126"/>
      <c r="B69" s="112"/>
      <c r="C69" s="113"/>
      <c r="D69" s="31"/>
      <c r="E69" s="55"/>
      <c r="F69" s="55"/>
      <c r="G69" s="149"/>
      <c r="H69" s="55"/>
      <c r="I69" s="55"/>
      <c r="J69" s="55"/>
      <c r="K69" s="55"/>
    </row>
    <row r="70" spans="1:11" ht="15" hidden="1" customHeight="1" x14ac:dyDescent="0.25">
      <c r="A70" s="127"/>
      <c r="B70" s="34"/>
      <c r="C70" s="34"/>
      <c r="D70" s="31"/>
      <c r="E70" s="55"/>
      <c r="F70" s="55"/>
      <c r="G70" s="149"/>
      <c r="H70" s="55"/>
      <c r="I70" s="55"/>
      <c r="J70" s="55"/>
      <c r="K70" s="55"/>
    </row>
    <row r="71" spans="1:11" ht="15" hidden="1" customHeight="1" x14ac:dyDescent="0.25">
      <c r="A71" s="127"/>
      <c r="B71" s="34"/>
      <c r="C71" s="34"/>
      <c r="D71" s="31"/>
      <c r="E71" s="55"/>
      <c r="F71" s="55"/>
      <c r="G71" s="149"/>
      <c r="H71" s="55"/>
      <c r="I71" s="55"/>
      <c r="J71" s="55"/>
      <c r="K71" s="55"/>
    </row>
    <row r="72" spans="1:11" ht="15" hidden="1" customHeight="1" x14ac:dyDescent="0.25">
      <c r="A72" s="128"/>
      <c r="B72" s="34"/>
      <c r="C72" s="34"/>
      <c r="D72" s="31"/>
      <c r="E72" s="55"/>
      <c r="F72" s="55"/>
      <c r="G72" s="149"/>
      <c r="H72" s="55"/>
      <c r="I72" s="55"/>
      <c r="J72" s="55"/>
      <c r="K72" s="55"/>
    </row>
    <row r="73" spans="1:11" ht="15" hidden="1" customHeight="1" x14ac:dyDescent="0.25">
      <c r="A73" s="128"/>
      <c r="B73" s="34"/>
      <c r="C73" s="34"/>
      <c r="D73" s="31"/>
      <c r="E73" s="55"/>
      <c r="F73" s="55"/>
      <c r="G73" s="149"/>
      <c r="H73" s="55"/>
      <c r="I73" s="55"/>
      <c r="J73" s="55"/>
      <c r="K73" s="55"/>
    </row>
    <row r="74" spans="1:11" ht="15" hidden="1" customHeight="1" x14ac:dyDescent="0.25">
      <c r="A74" s="128"/>
      <c r="B74" s="34"/>
      <c r="C74" s="34"/>
      <c r="D74" s="31"/>
      <c r="E74" s="55"/>
      <c r="F74" s="55"/>
      <c r="G74" s="149"/>
      <c r="H74" s="55"/>
      <c r="I74" s="55"/>
      <c r="J74" s="55"/>
      <c r="K74" s="55"/>
    </row>
    <row r="75" spans="1:11" ht="15" hidden="1" customHeight="1" x14ac:dyDescent="0.25">
      <c r="A75" s="129"/>
      <c r="B75" s="31"/>
      <c r="C75" s="63"/>
      <c r="D75" s="63"/>
      <c r="E75" s="131"/>
      <c r="F75" s="131"/>
      <c r="G75" s="151"/>
      <c r="H75" s="111"/>
      <c r="I75" s="111"/>
      <c r="J75" s="111"/>
      <c r="K75" s="111"/>
    </row>
    <row r="76" spans="1:11" x14ac:dyDescent="0.25">
      <c r="A76" s="59">
        <v>610</v>
      </c>
      <c r="B76" s="122" t="s">
        <v>114</v>
      </c>
      <c r="C76" s="63"/>
      <c r="D76" s="63"/>
      <c r="E76" s="111"/>
      <c r="F76" s="111"/>
      <c r="G76" s="152"/>
      <c r="H76" s="111"/>
      <c r="I76" s="111"/>
      <c r="J76" s="111"/>
      <c r="K76" s="111"/>
    </row>
    <row r="77" spans="1:11" x14ac:dyDescent="0.25">
      <c r="A77" s="59">
        <v>620</v>
      </c>
      <c r="B77" s="28" t="s">
        <v>25</v>
      </c>
      <c r="C77" s="17"/>
      <c r="D77" s="17"/>
      <c r="E77" s="111"/>
      <c r="F77" s="111"/>
      <c r="G77" s="152"/>
      <c r="H77" s="111"/>
      <c r="I77" s="111"/>
      <c r="J77" s="111"/>
      <c r="K77" s="111"/>
    </row>
    <row r="78" spans="1:11" ht="13.5" customHeight="1" x14ac:dyDescent="0.25">
      <c r="A78" s="130">
        <v>630</v>
      </c>
      <c r="B78" s="93" t="s">
        <v>38</v>
      </c>
      <c r="C78" s="115"/>
      <c r="D78" s="115"/>
      <c r="E78" s="208">
        <v>0</v>
      </c>
      <c r="F78" s="208">
        <v>0</v>
      </c>
      <c r="G78" s="209">
        <v>0</v>
      </c>
      <c r="H78" s="200">
        <v>0</v>
      </c>
      <c r="I78" s="200">
        <v>0</v>
      </c>
      <c r="J78" s="200">
        <v>0</v>
      </c>
      <c r="K78" s="200">
        <v>0</v>
      </c>
    </row>
    <row r="79" spans="1:11" x14ac:dyDescent="0.25">
      <c r="A79" s="65" t="s">
        <v>35</v>
      </c>
      <c r="B79" s="66" t="s">
        <v>36</v>
      </c>
      <c r="C79" s="52"/>
      <c r="D79" s="36"/>
      <c r="E79" s="200"/>
      <c r="F79" s="200"/>
      <c r="G79" s="201"/>
      <c r="H79" s="200"/>
      <c r="I79" s="200"/>
      <c r="J79" s="200"/>
      <c r="K79" s="200"/>
    </row>
    <row r="80" spans="1:11" x14ac:dyDescent="0.25">
      <c r="A80" s="67" t="s">
        <v>37</v>
      </c>
      <c r="B80" s="28" t="s">
        <v>38</v>
      </c>
      <c r="C80" s="29"/>
      <c r="D80" s="68"/>
      <c r="E80" s="200">
        <v>6498</v>
      </c>
      <c r="F80" s="200">
        <v>6498</v>
      </c>
      <c r="G80" s="201">
        <v>6498</v>
      </c>
      <c r="H80" s="200">
        <v>7828</v>
      </c>
      <c r="I80" s="200">
        <v>7828</v>
      </c>
      <c r="J80" s="200">
        <v>7828</v>
      </c>
      <c r="K80" s="200">
        <v>7156.52</v>
      </c>
    </row>
    <row r="81" spans="1:11" ht="15.75" thickBot="1" x14ac:dyDescent="0.3">
      <c r="A81" s="60">
        <v>630</v>
      </c>
      <c r="B81" s="276" t="s">
        <v>137</v>
      </c>
      <c r="C81" s="277"/>
      <c r="D81" s="278"/>
      <c r="E81" s="202"/>
      <c r="F81" s="202"/>
      <c r="G81" s="203">
        <v>3000</v>
      </c>
      <c r="H81" s="202">
        <v>3000</v>
      </c>
      <c r="I81" s="202">
        <v>3000</v>
      </c>
      <c r="J81" s="202">
        <v>3000</v>
      </c>
      <c r="K81" s="202">
        <v>3000</v>
      </c>
    </row>
    <row r="82" spans="1:11" ht="15.75" thickBot="1" x14ac:dyDescent="0.3">
      <c r="A82" s="69"/>
      <c r="B82" s="70"/>
      <c r="C82" s="71"/>
      <c r="D82" s="71"/>
      <c r="E82" s="205">
        <f>SUM(E78:E81)</f>
        <v>6498</v>
      </c>
      <c r="F82" s="205">
        <f t="shared" ref="F82:G82" si="9">SUM(F80:F81)</f>
        <v>6498</v>
      </c>
      <c r="G82" s="206">
        <f t="shared" si="9"/>
        <v>9498</v>
      </c>
      <c r="H82" s="205">
        <f t="shared" ref="H82" si="10">SUM(H80:H81)</f>
        <v>10828</v>
      </c>
      <c r="I82" s="205">
        <f t="shared" ref="I82:J82" si="11">SUM(I80:I81)</f>
        <v>10828</v>
      </c>
      <c r="J82" s="205">
        <f t="shared" si="11"/>
        <v>10828</v>
      </c>
      <c r="K82" s="205">
        <f t="shared" ref="K82" si="12">SUM(K80:K81)</f>
        <v>10156.52</v>
      </c>
    </row>
    <row r="83" spans="1:11" ht="11.25" customHeight="1" x14ac:dyDescent="0.25">
      <c r="A83" s="129"/>
      <c r="B83" s="20"/>
      <c r="C83" s="31"/>
      <c r="D83" s="31"/>
      <c r="E83" s="139"/>
      <c r="F83" s="139"/>
      <c r="G83" s="61"/>
      <c r="H83" s="61"/>
      <c r="I83" s="61"/>
      <c r="J83" s="61"/>
      <c r="K83" s="61"/>
    </row>
    <row r="84" spans="1:11" ht="6" hidden="1" customHeight="1" x14ac:dyDescent="0.25">
      <c r="A84" s="31"/>
      <c r="B84" s="31"/>
      <c r="C84" s="31"/>
      <c r="D84" s="31"/>
      <c r="E84" s="31"/>
      <c r="F84" s="31"/>
      <c r="G84" s="61"/>
      <c r="H84" s="61"/>
      <c r="I84" s="61"/>
      <c r="J84" s="61"/>
      <c r="K84" s="61"/>
    </row>
    <row r="85" spans="1:11" x14ac:dyDescent="0.25">
      <c r="A85" s="65" t="s">
        <v>39</v>
      </c>
      <c r="B85" s="279" t="s">
        <v>40</v>
      </c>
      <c r="C85" s="280"/>
      <c r="D85" s="281"/>
      <c r="E85" s="55"/>
      <c r="F85" s="55"/>
      <c r="G85" s="149"/>
      <c r="H85" s="55"/>
      <c r="I85" s="55"/>
      <c r="J85" s="55"/>
      <c r="K85" s="55"/>
    </row>
    <row r="86" spans="1:11" x14ac:dyDescent="0.25">
      <c r="A86" s="54">
        <v>630</v>
      </c>
      <c r="B86" s="28" t="s">
        <v>38</v>
      </c>
      <c r="C86" s="29"/>
      <c r="D86" s="29"/>
      <c r="E86" s="200">
        <v>10387</v>
      </c>
      <c r="F86" s="200">
        <v>10387</v>
      </c>
      <c r="G86" s="209">
        <v>10390.98</v>
      </c>
      <c r="H86" s="210">
        <v>8690.98</v>
      </c>
      <c r="I86" s="210">
        <v>8690.98</v>
      </c>
      <c r="J86" s="210">
        <v>8690.98</v>
      </c>
      <c r="K86" s="210">
        <v>6228.46</v>
      </c>
    </row>
    <row r="87" spans="1:11" ht="15.75" thickBot="1" x14ac:dyDescent="0.3">
      <c r="A87" s="60"/>
      <c r="B87" s="24"/>
      <c r="C87" s="25"/>
      <c r="D87" s="25"/>
      <c r="E87" s="202"/>
      <c r="F87" s="202"/>
      <c r="G87" s="203"/>
      <c r="H87" s="202"/>
      <c r="I87" s="202"/>
      <c r="J87" s="202"/>
      <c r="K87" s="202"/>
    </row>
    <row r="88" spans="1:11" ht="15.75" thickBot="1" x14ac:dyDescent="0.3">
      <c r="A88" s="69"/>
      <c r="B88" s="70"/>
      <c r="C88" s="71"/>
      <c r="D88" s="71"/>
      <c r="E88" s="205">
        <f t="shared" ref="E88:I88" si="13">SUM(E86)</f>
        <v>10387</v>
      </c>
      <c r="F88" s="205">
        <f t="shared" si="13"/>
        <v>10387</v>
      </c>
      <c r="G88" s="206">
        <f t="shared" si="13"/>
        <v>10390.98</v>
      </c>
      <c r="H88" s="205">
        <f t="shared" si="13"/>
        <v>8690.98</v>
      </c>
      <c r="I88" s="205">
        <f t="shared" si="13"/>
        <v>8690.98</v>
      </c>
      <c r="J88" s="205">
        <f t="shared" ref="J88:K88" si="14">SUM(J86)</f>
        <v>8690.98</v>
      </c>
      <c r="K88" s="205">
        <f t="shared" si="14"/>
        <v>6228.46</v>
      </c>
    </row>
    <row r="89" spans="1:11" ht="21" customHeight="1" x14ac:dyDescent="0.25">
      <c r="A89" s="62"/>
      <c r="B89" s="31"/>
      <c r="C89" s="31"/>
      <c r="D89" s="31"/>
      <c r="E89" s="211"/>
      <c r="F89" s="211"/>
      <c r="G89" s="212"/>
      <c r="H89" s="212"/>
      <c r="I89" s="212"/>
      <c r="J89" s="212"/>
      <c r="K89" s="212"/>
    </row>
    <row r="90" spans="1:11" x14ac:dyDescent="0.25">
      <c r="A90" s="65" t="s">
        <v>41</v>
      </c>
      <c r="B90" s="66" t="s">
        <v>42</v>
      </c>
      <c r="C90" s="52"/>
      <c r="D90" s="29"/>
      <c r="E90" s="200"/>
      <c r="F90" s="200"/>
      <c r="G90" s="201"/>
      <c r="H90" s="200"/>
      <c r="I90" s="200"/>
      <c r="J90" s="200"/>
      <c r="K90" s="200"/>
    </row>
    <row r="91" spans="1:11" x14ac:dyDescent="0.25">
      <c r="A91" s="74">
        <v>630</v>
      </c>
      <c r="B91" s="28" t="s">
        <v>43</v>
      </c>
      <c r="C91" s="36"/>
      <c r="D91" s="36"/>
      <c r="E91" s="200">
        <v>48000</v>
      </c>
      <c r="F91" s="200">
        <v>48000</v>
      </c>
      <c r="G91" s="201">
        <v>160573</v>
      </c>
      <c r="H91" s="200">
        <v>151573</v>
      </c>
      <c r="I91" s="200">
        <v>151573</v>
      </c>
      <c r="J91" s="200">
        <v>151573</v>
      </c>
      <c r="K91" s="200">
        <v>147924.62</v>
      </c>
    </row>
    <row r="92" spans="1:11" x14ac:dyDescent="0.25">
      <c r="A92" s="75" t="s">
        <v>44</v>
      </c>
      <c r="B92" s="66" t="s">
        <v>45</v>
      </c>
      <c r="C92" s="29"/>
      <c r="D92" s="29"/>
      <c r="E92" s="200"/>
      <c r="F92" s="200"/>
      <c r="G92" s="201"/>
      <c r="H92" s="200"/>
      <c r="I92" s="200"/>
      <c r="J92" s="200"/>
      <c r="K92" s="200"/>
    </row>
    <row r="93" spans="1:11" x14ac:dyDescent="0.25">
      <c r="A93" s="54">
        <v>630</v>
      </c>
      <c r="B93" s="28" t="s">
        <v>46</v>
      </c>
      <c r="C93" s="29"/>
      <c r="D93" s="29"/>
      <c r="E93" s="200">
        <v>39225</v>
      </c>
      <c r="F93" s="200">
        <v>39225</v>
      </c>
      <c r="G93" s="201">
        <v>39225</v>
      </c>
      <c r="H93" s="200">
        <v>60025</v>
      </c>
      <c r="I93" s="200">
        <v>60025</v>
      </c>
      <c r="J93" s="200">
        <v>60025</v>
      </c>
      <c r="K93" s="200">
        <v>50682.04</v>
      </c>
    </row>
    <row r="94" spans="1:11" x14ac:dyDescent="0.25">
      <c r="A94" s="76" t="s">
        <v>47</v>
      </c>
      <c r="B94" s="77" t="s">
        <v>48</v>
      </c>
      <c r="C94" s="78"/>
      <c r="D94" s="25"/>
      <c r="E94" s="202"/>
      <c r="F94" s="202"/>
      <c r="G94" s="203"/>
      <c r="H94" s="200"/>
      <c r="I94" s="200"/>
      <c r="J94" s="200"/>
      <c r="K94" s="200"/>
    </row>
    <row r="95" spans="1:11" x14ac:dyDescent="0.25">
      <c r="A95" s="79" t="s">
        <v>49</v>
      </c>
      <c r="B95" s="24" t="s">
        <v>50</v>
      </c>
      <c r="C95" s="78"/>
      <c r="D95" s="25"/>
      <c r="E95" s="202">
        <v>93</v>
      </c>
      <c r="F95" s="202">
        <v>93</v>
      </c>
      <c r="G95" s="203">
        <v>107.55</v>
      </c>
      <c r="H95" s="200">
        <v>107.55</v>
      </c>
      <c r="I95" s="200">
        <v>107.55</v>
      </c>
      <c r="J95" s="200">
        <v>107.55</v>
      </c>
      <c r="K95" s="200">
        <v>107.55</v>
      </c>
    </row>
    <row r="96" spans="1:11" ht="15.75" thickBot="1" x14ac:dyDescent="0.3">
      <c r="A96" s="60">
        <v>620</v>
      </c>
      <c r="B96" s="80" t="s">
        <v>51</v>
      </c>
      <c r="C96" s="25"/>
      <c r="D96" s="25"/>
      <c r="E96" s="202">
        <v>57</v>
      </c>
      <c r="F96" s="202">
        <v>57</v>
      </c>
      <c r="G96" s="203">
        <v>57</v>
      </c>
      <c r="H96" s="202">
        <v>57</v>
      </c>
      <c r="I96" s="202">
        <v>57</v>
      </c>
      <c r="J96" s="202">
        <v>57</v>
      </c>
      <c r="K96" s="202">
        <v>57</v>
      </c>
    </row>
    <row r="97" spans="1:11" ht="15.75" thickBot="1" x14ac:dyDescent="0.3">
      <c r="A97" s="69"/>
      <c r="B97" s="70"/>
      <c r="C97" s="71"/>
      <c r="D97" s="71"/>
      <c r="E97" s="205">
        <f t="shared" ref="E97:G97" si="15">SUM(E91:E96)</f>
        <v>87375</v>
      </c>
      <c r="F97" s="205">
        <f t="shared" si="15"/>
        <v>87375</v>
      </c>
      <c r="G97" s="206">
        <f t="shared" si="15"/>
        <v>199962.55</v>
      </c>
      <c r="H97" s="205">
        <f t="shared" ref="H97" si="16">SUM(H91:H96)</f>
        <v>211762.55</v>
      </c>
      <c r="I97" s="205">
        <f t="shared" ref="I97:J97" si="17">SUM(I91:I96)</f>
        <v>211762.55</v>
      </c>
      <c r="J97" s="205">
        <f t="shared" si="17"/>
        <v>211762.55</v>
      </c>
      <c r="K97" s="205">
        <f t="shared" ref="K97" si="18">SUM(K91:K96)</f>
        <v>198771.21</v>
      </c>
    </row>
    <row r="98" spans="1:11" ht="8.25" customHeight="1" x14ac:dyDescent="0.25">
      <c r="A98" s="30"/>
      <c r="B98" s="63"/>
      <c r="C98" s="63"/>
      <c r="D98" s="63"/>
      <c r="E98" s="61"/>
      <c r="F98" s="61"/>
      <c r="G98" s="61"/>
      <c r="H98" s="61"/>
      <c r="I98" s="61"/>
      <c r="J98" s="61"/>
      <c r="K98" s="61"/>
    </row>
    <row r="99" spans="1:11" ht="8.25" hidden="1" customHeight="1" x14ac:dyDescent="0.25">
      <c r="A99" s="30"/>
      <c r="B99" s="63"/>
      <c r="C99" s="63"/>
      <c r="D99" s="63"/>
      <c r="E99" s="61"/>
      <c r="F99" s="61"/>
      <c r="G99" s="61"/>
      <c r="H99" s="61"/>
      <c r="I99" s="61"/>
      <c r="J99" s="61"/>
      <c r="K99" s="61"/>
    </row>
    <row r="100" spans="1:11" x14ac:dyDescent="0.25">
      <c r="A100" s="81" t="s">
        <v>52</v>
      </c>
      <c r="B100" s="51" t="s">
        <v>53</v>
      </c>
      <c r="C100" s="36"/>
      <c r="D100" s="29"/>
      <c r="E100" s="55"/>
      <c r="F100" s="55"/>
      <c r="G100" s="149"/>
      <c r="H100" s="149"/>
      <c r="I100" s="149"/>
      <c r="J100" s="149"/>
      <c r="K100" s="149"/>
    </row>
    <row r="101" spans="1:11" x14ac:dyDescent="0.25">
      <c r="A101" s="54">
        <v>630</v>
      </c>
      <c r="B101" s="28" t="s">
        <v>38</v>
      </c>
      <c r="C101" s="29"/>
      <c r="D101" s="29"/>
      <c r="E101" s="200">
        <v>26228</v>
      </c>
      <c r="F101" s="200">
        <v>27228</v>
      </c>
      <c r="G101" s="201">
        <v>34203.949999999997</v>
      </c>
      <c r="H101" s="213">
        <v>31853.95</v>
      </c>
      <c r="I101" s="213">
        <v>45119.95</v>
      </c>
      <c r="J101" s="213">
        <v>45119.95</v>
      </c>
      <c r="K101" s="213">
        <v>42620.99</v>
      </c>
    </row>
    <row r="102" spans="1:11" x14ac:dyDescent="0.25">
      <c r="A102" s="58" t="s">
        <v>54</v>
      </c>
      <c r="B102" s="51" t="s">
        <v>55</v>
      </c>
      <c r="C102" s="29"/>
      <c r="D102" s="29"/>
      <c r="E102" s="200"/>
      <c r="F102" s="200"/>
      <c r="G102" s="201"/>
      <c r="H102" s="201"/>
      <c r="I102" s="201"/>
      <c r="J102" s="201"/>
      <c r="K102" s="201"/>
    </row>
    <row r="103" spans="1:11" ht="15.75" thickBot="1" x14ac:dyDescent="0.3">
      <c r="A103" s="60">
        <v>630</v>
      </c>
      <c r="B103" s="24" t="s">
        <v>38</v>
      </c>
      <c r="C103" s="25"/>
      <c r="D103" s="25"/>
      <c r="E103" s="202">
        <v>4950</v>
      </c>
      <c r="F103" s="202">
        <v>4950</v>
      </c>
      <c r="G103" s="203">
        <v>4950</v>
      </c>
      <c r="H103" s="203">
        <v>8900</v>
      </c>
      <c r="I103" s="203">
        <v>8900</v>
      </c>
      <c r="J103" s="203">
        <v>8900</v>
      </c>
      <c r="K103" s="203">
        <v>6654.51</v>
      </c>
    </row>
    <row r="104" spans="1:11" ht="15.75" thickBot="1" x14ac:dyDescent="0.3">
      <c r="A104" s="69"/>
      <c r="B104" s="70"/>
      <c r="C104" s="71"/>
      <c r="D104" s="71"/>
      <c r="E104" s="205">
        <f t="shared" ref="E104:G104" si="19">SUM(E100:E103)</f>
        <v>31178</v>
      </c>
      <c r="F104" s="205">
        <f t="shared" si="19"/>
        <v>32178</v>
      </c>
      <c r="G104" s="206">
        <f t="shared" si="19"/>
        <v>39153.949999999997</v>
      </c>
      <c r="H104" s="206">
        <f t="shared" ref="H104" si="20">SUM(H100:H103)</f>
        <v>40753.949999999997</v>
      </c>
      <c r="I104" s="206">
        <f t="shared" ref="I104:J104" si="21">SUM(I100:I103)</f>
        <v>54019.95</v>
      </c>
      <c r="J104" s="206">
        <f t="shared" si="21"/>
        <v>54019.95</v>
      </c>
      <c r="K104" s="206">
        <f t="shared" ref="K104" si="22">SUM(K100:K103)</f>
        <v>49275.5</v>
      </c>
    </row>
    <row r="105" spans="1:11" x14ac:dyDescent="0.25">
      <c r="A105" s="62"/>
      <c r="B105" s="31"/>
      <c r="C105" s="31"/>
      <c r="D105" s="31"/>
      <c r="E105" s="212"/>
      <c r="F105" s="212"/>
      <c r="G105" s="212"/>
      <c r="H105" s="214"/>
      <c r="I105" s="215"/>
      <c r="J105" s="215"/>
      <c r="K105" s="215"/>
    </row>
    <row r="106" spans="1:11" x14ac:dyDescent="0.25">
      <c r="A106" s="65" t="s">
        <v>56</v>
      </c>
      <c r="B106" s="66" t="s">
        <v>57</v>
      </c>
      <c r="C106" s="52"/>
      <c r="D106" s="29"/>
      <c r="E106" s="216"/>
      <c r="F106" s="216"/>
      <c r="G106" s="216"/>
      <c r="H106" s="214"/>
      <c r="I106" s="215"/>
      <c r="J106" s="215"/>
      <c r="K106" s="215"/>
    </row>
    <row r="107" spans="1:11" ht="15.75" thickBot="1" x14ac:dyDescent="0.3">
      <c r="A107" s="79" t="s">
        <v>37</v>
      </c>
      <c r="B107" s="24" t="s">
        <v>38</v>
      </c>
      <c r="C107" s="78"/>
      <c r="D107" s="25"/>
      <c r="E107" s="202">
        <v>1250</v>
      </c>
      <c r="F107" s="202">
        <v>1250</v>
      </c>
      <c r="G107" s="203">
        <v>1250</v>
      </c>
      <c r="H107" s="202">
        <v>750</v>
      </c>
      <c r="I107" s="202">
        <v>750</v>
      </c>
      <c r="J107" s="202">
        <v>750</v>
      </c>
      <c r="K107" s="202">
        <v>415.68</v>
      </c>
    </row>
    <row r="108" spans="1:11" ht="15.75" thickBot="1" x14ac:dyDescent="0.3">
      <c r="A108" s="69"/>
      <c r="B108" s="70"/>
      <c r="C108" s="71"/>
      <c r="D108" s="71"/>
      <c r="E108" s="205">
        <f t="shared" ref="E108:G108" si="23">SUM(E107:E107)</f>
        <v>1250</v>
      </c>
      <c r="F108" s="205">
        <f t="shared" si="23"/>
        <v>1250</v>
      </c>
      <c r="G108" s="206">
        <f t="shared" si="23"/>
        <v>1250</v>
      </c>
      <c r="H108" s="205">
        <f t="shared" ref="H108" si="24">SUM(H107:H107)</f>
        <v>750</v>
      </c>
      <c r="I108" s="205">
        <f t="shared" ref="I108:J108" si="25">SUM(I107:I107)</f>
        <v>750</v>
      </c>
      <c r="J108" s="205">
        <f t="shared" si="25"/>
        <v>750</v>
      </c>
      <c r="K108" s="205">
        <f t="shared" ref="K108" si="26">SUM(K107:K107)</f>
        <v>415.68</v>
      </c>
    </row>
    <row r="109" spans="1:11" ht="12.75" customHeight="1" x14ac:dyDescent="0.25">
      <c r="A109" s="62"/>
      <c r="B109" s="31"/>
      <c r="C109" s="31"/>
      <c r="D109" s="31"/>
      <c r="E109" s="212"/>
      <c r="F109" s="212"/>
      <c r="G109" s="212"/>
      <c r="H109" s="212"/>
      <c r="I109" s="212"/>
      <c r="J109" s="212"/>
      <c r="K109" s="212"/>
    </row>
    <row r="110" spans="1:11" x14ac:dyDescent="0.25">
      <c r="A110" s="65" t="s">
        <v>58</v>
      </c>
      <c r="B110" s="66" t="s">
        <v>59</v>
      </c>
      <c r="C110" s="52"/>
      <c r="D110" s="29"/>
      <c r="E110" s="216"/>
      <c r="F110" s="216"/>
      <c r="G110" s="216"/>
      <c r="H110" s="200"/>
      <c r="I110" s="200"/>
      <c r="J110" s="200"/>
      <c r="K110" s="200"/>
    </row>
    <row r="111" spans="1:11" x14ac:dyDescent="0.25">
      <c r="A111" s="67" t="s">
        <v>37</v>
      </c>
      <c r="B111" s="28" t="s">
        <v>38</v>
      </c>
      <c r="C111" s="36"/>
      <c r="D111" s="29"/>
      <c r="E111" s="200">
        <v>9640</v>
      </c>
      <c r="F111" s="200">
        <v>9640</v>
      </c>
      <c r="G111" s="201">
        <v>9640</v>
      </c>
      <c r="H111" s="200">
        <v>9040</v>
      </c>
      <c r="I111" s="200">
        <v>9040</v>
      </c>
      <c r="J111" s="200">
        <v>9040</v>
      </c>
      <c r="K111" s="200">
        <v>7657.07</v>
      </c>
    </row>
    <row r="112" spans="1:11" x14ac:dyDescent="0.25">
      <c r="A112" s="67"/>
      <c r="B112" s="28"/>
      <c r="C112" s="29"/>
      <c r="D112" s="29"/>
      <c r="E112" s="200"/>
      <c r="F112" s="200"/>
      <c r="G112" s="201"/>
      <c r="H112" s="200"/>
      <c r="I112" s="200"/>
      <c r="J112" s="200"/>
      <c r="K112" s="200"/>
    </row>
    <row r="113" spans="1:11" ht="15.75" thickBot="1" x14ac:dyDescent="0.3">
      <c r="A113" s="79"/>
      <c r="B113" s="24"/>
      <c r="C113" s="25"/>
      <c r="D113" s="25"/>
      <c r="E113" s="202"/>
      <c r="F113" s="202"/>
      <c r="G113" s="203"/>
      <c r="H113" s="202"/>
      <c r="I113" s="202"/>
      <c r="J113" s="202"/>
      <c r="K113" s="202"/>
    </row>
    <row r="114" spans="1:11" ht="15.75" thickBot="1" x14ac:dyDescent="0.3">
      <c r="A114" s="69"/>
      <c r="B114" s="70"/>
      <c r="C114" s="71"/>
      <c r="D114" s="71"/>
      <c r="E114" s="205">
        <f t="shared" ref="E114:G114" si="27">SUM(E111:E113)</f>
        <v>9640</v>
      </c>
      <c r="F114" s="205">
        <f t="shared" si="27"/>
        <v>9640</v>
      </c>
      <c r="G114" s="206">
        <f t="shared" si="27"/>
        <v>9640</v>
      </c>
      <c r="H114" s="205">
        <f t="shared" ref="H114" si="28">SUM(H111:H113)</f>
        <v>9040</v>
      </c>
      <c r="I114" s="205">
        <f t="shared" ref="I114:J114" si="29">SUM(I111:I113)</f>
        <v>9040</v>
      </c>
      <c r="J114" s="205">
        <f t="shared" si="29"/>
        <v>9040</v>
      </c>
      <c r="K114" s="205">
        <f t="shared" ref="K114" si="30">SUM(K111:K113)</f>
        <v>7657.07</v>
      </c>
    </row>
    <row r="115" spans="1:11" x14ac:dyDescent="0.25">
      <c r="A115" s="87"/>
      <c r="B115" s="88"/>
      <c r="C115" s="88"/>
      <c r="D115" s="31"/>
      <c r="E115" s="89"/>
      <c r="F115" s="89"/>
      <c r="G115" s="89"/>
      <c r="H115" s="89"/>
      <c r="I115" s="89"/>
      <c r="J115" s="89"/>
      <c r="K115" s="89"/>
    </row>
    <row r="116" spans="1:11" x14ac:dyDescent="0.25">
      <c r="A116" s="65" t="s">
        <v>60</v>
      </c>
      <c r="B116" s="66" t="s">
        <v>61</v>
      </c>
      <c r="C116" s="52"/>
      <c r="D116" s="29"/>
      <c r="E116" s="86"/>
      <c r="F116" s="86"/>
      <c r="G116" s="86"/>
      <c r="H116" s="55"/>
      <c r="I116" s="55"/>
      <c r="J116" s="55"/>
      <c r="K116" s="55"/>
    </row>
    <row r="117" spans="1:11" ht="15.75" thickBot="1" x14ac:dyDescent="0.3">
      <c r="A117" s="79" t="s">
        <v>37</v>
      </c>
      <c r="B117" s="24" t="s">
        <v>38</v>
      </c>
      <c r="C117" s="78"/>
      <c r="D117" s="25"/>
      <c r="E117" s="202">
        <v>44235</v>
      </c>
      <c r="F117" s="202">
        <v>44235</v>
      </c>
      <c r="G117" s="203">
        <v>45735</v>
      </c>
      <c r="H117" s="202">
        <v>42735</v>
      </c>
      <c r="I117" s="202">
        <v>42735</v>
      </c>
      <c r="J117" s="202">
        <v>42735</v>
      </c>
      <c r="K117" s="202">
        <v>28384.46</v>
      </c>
    </row>
    <row r="118" spans="1:11" ht="20.25" customHeight="1" thickBot="1" x14ac:dyDescent="0.3">
      <c r="A118" s="69"/>
      <c r="B118" s="70"/>
      <c r="C118" s="71"/>
      <c r="D118" s="71"/>
      <c r="E118" s="205">
        <f t="shared" ref="E118:G118" si="31">SUM(E117:E117)</f>
        <v>44235</v>
      </c>
      <c r="F118" s="205">
        <f t="shared" si="31"/>
        <v>44235</v>
      </c>
      <c r="G118" s="206">
        <f t="shared" si="31"/>
        <v>45735</v>
      </c>
      <c r="H118" s="205">
        <f t="shared" ref="H118" si="32">SUM(H117:H117)</f>
        <v>42735</v>
      </c>
      <c r="I118" s="205">
        <f t="shared" ref="I118:J118" si="33">SUM(I117:I117)</f>
        <v>42735</v>
      </c>
      <c r="J118" s="205">
        <f t="shared" si="33"/>
        <v>42735</v>
      </c>
      <c r="K118" s="205">
        <f t="shared" ref="K118" si="34">SUM(K117:K117)</f>
        <v>28384.46</v>
      </c>
    </row>
    <row r="119" spans="1:11" x14ac:dyDescent="0.25">
      <c r="A119" s="62"/>
      <c r="B119" s="31"/>
      <c r="C119" s="31"/>
      <c r="D119" s="31"/>
      <c r="E119" s="212"/>
      <c r="F119" s="212"/>
      <c r="G119" s="212"/>
      <c r="H119" s="212"/>
      <c r="I119" s="212"/>
      <c r="J119" s="212"/>
      <c r="K119" s="212"/>
    </row>
    <row r="120" spans="1:11" x14ac:dyDescent="0.25">
      <c r="A120" s="65" t="s">
        <v>63</v>
      </c>
      <c r="B120" s="66" t="s">
        <v>64</v>
      </c>
      <c r="C120" s="157"/>
      <c r="D120" s="42"/>
      <c r="E120" s="200"/>
      <c r="F120" s="200"/>
      <c r="G120" s="200"/>
      <c r="H120" s="200"/>
      <c r="I120" s="200"/>
      <c r="J120" s="200"/>
      <c r="K120" s="200"/>
    </row>
    <row r="121" spans="1:11" ht="15.75" thickBot="1" x14ac:dyDescent="0.3">
      <c r="A121" s="79" t="s">
        <v>37</v>
      </c>
      <c r="B121" s="24" t="s">
        <v>38</v>
      </c>
      <c r="C121" s="78"/>
      <c r="D121" s="25"/>
      <c r="E121" s="202">
        <v>600</v>
      </c>
      <c r="F121" s="202">
        <v>600</v>
      </c>
      <c r="G121" s="203">
        <v>600</v>
      </c>
      <c r="H121" s="203">
        <v>600</v>
      </c>
      <c r="I121" s="203">
        <v>600</v>
      </c>
      <c r="J121" s="203">
        <v>600</v>
      </c>
      <c r="K121" s="203">
        <v>32</v>
      </c>
    </row>
    <row r="122" spans="1:11" ht="18.75" customHeight="1" thickBot="1" x14ac:dyDescent="0.3">
      <c r="A122" s="69"/>
      <c r="B122" s="70"/>
      <c r="C122" s="71"/>
      <c r="D122" s="71"/>
      <c r="E122" s="205">
        <f t="shared" ref="E122:G122" si="35">SUM(E121:E121)</f>
        <v>600</v>
      </c>
      <c r="F122" s="205">
        <f t="shared" si="35"/>
        <v>600</v>
      </c>
      <c r="G122" s="206">
        <f t="shared" si="35"/>
        <v>600</v>
      </c>
      <c r="H122" s="206">
        <f t="shared" ref="H122:I122" si="36">SUM(H121:H121)</f>
        <v>600</v>
      </c>
      <c r="I122" s="206">
        <f t="shared" si="36"/>
        <v>600</v>
      </c>
      <c r="J122" s="206">
        <f t="shared" ref="J122:K122" si="37">SUM(J121:J121)</f>
        <v>600</v>
      </c>
      <c r="K122" s="206">
        <f t="shared" si="37"/>
        <v>32</v>
      </c>
    </row>
    <row r="123" spans="1:11" x14ac:dyDescent="0.25">
      <c r="A123" s="62"/>
      <c r="B123" s="31"/>
      <c r="C123" s="31"/>
      <c r="D123" s="31"/>
      <c r="E123" s="211"/>
      <c r="F123" s="211"/>
      <c r="G123" s="211"/>
      <c r="H123" s="211"/>
      <c r="I123" s="211"/>
      <c r="J123" s="211"/>
      <c r="K123" s="211"/>
    </row>
    <row r="124" spans="1:11" x14ac:dyDescent="0.25">
      <c r="A124" s="65" t="s">
        <v>65</v>
      </c>
      <c r="B124" s="66" t="s">
        <v>66</v>
      </c>
      <c r="C124" s="52"/>
      <c r="D124" s="29"/>
      <c r="E124" s="216"/>
      <c r="F124" s="216"/>
      <c r="G124" s="216"/>
      <c r="H124" s="216"/>
      <c r="I124" s="216"/>
      <c r="J124" s="216"/>
      <c r="K124" s="216"/>
    </row>
    <row r="125" spans="1:11" ht="15.75" thickBot="1" x14ac:dyDescent="0.3">
      <c r="A125" s="79" t="s">
        <v>37</v>
      </c>
      <c r="B125" s="24" t="s">
        <v>38</v>
      </c>
      <c r="C125" s="78"/>
      <c r="D125" s="25"/>
      <c r="E125" s="202">
        <v>2965</v>
      </c>
      <c r="F125" s="202">
        <v>2965</v>
      </c>
      <c r="G125" s="203">
        <v>2965</v>
      </c>
      <c r="H125" s="203">
        <v>2965</v>
      </c>
      <c r="I125" s="203">
        <v>2965</v>
      </c>
      <c r="J125" s="203">
        <v>2965</v>
      </c>
      <c r="K125" s="203">
        <v>464.21</v>
      </c>
    </row>
    <row r="126" spans="1:11" ht="16.5" customHeight="1" thickBot="1" x14ac:dyDescent="0.3">
      <c r="A126" s="69"/>
      <c r="B126" s="70"/>
      <c r="C126" s="71"/>
      <c r="D126" s="71"/>
      <c r="E126" s="205">
        <f t="shared" ref="E126:G126" si="38">SUM(E125:E125)</f>
        <v>2965</v>
      </c>
      <c r="F126" s="205">
        <f t="shared" si="38"/>
        <v>2965</v>
      </c>
      <c r="G126" s="206">
        <f t="shared" si="38"/>
        <v>2965</v>
      </c>
      <c r="H126" s="206">
        <f t="shared" ref="H126:I126" si="39">SUM(H125:H125)</f>
        <v>2965</v>
      </c>
      <c r="I126" s="206">
        <f t="shared" si="39"/>
        <v>2965</v>
      </c>
      <c r="J126" s="206">
        <f t="shared" ref="J126:K126" si="40">SUM(J125:J125)</f>
        <v>2965</v>
      </c>
      <c r="K126" s="206">
        <f t="shared" si="40"/>
        <v>464.21</v>
      </c>
    </row>
    <row r="127" spans="1:11" x14ac:dyDescent="0.25">
      <c r="A127" s="62"/>
      <c r="B127" s="31"/>
      <c r="C127" s="31"/>
      <c r="D127" s="31"/>
      <c r="E127" s="211"/>
      <c r="F127" s="211"/>
      <c r="G127" s="211"/>
      <c r="H127" s="211"/>
      <c r="I127" s="211"/>
      <c r="J127" s="211"/>
      <c r="K127" s="211"/>
    </row>
    <row r="128" spans="1:11" x14ac:dyDescent="0.25">
      <c r="A128" s="65" t="s">
        <v>67</v>
      </c>
      <c r="B128" s="279" t="s">
        <v>68</v>
      </c>
      <c r="C128" s="280"/>
      <c r="D128" s="281"/>
      <c r="E128" s="200"/>
      <c r="F128" s="200"/>
      <c r="G128" s="200"/>
      <c r="H128" s="200"/>
      <c r="I128" s="200"/>
      <c r="J128" s="200"/>
      <c r="K128" s="200"/>
    </row>
    <row r="129" spans="1:11" x14ac:dyDescent="0.25">
      <c r="A129" s="67" t="s">
        <v>49</v>
      </c>
      <c r="B129" s="28" t="s">
        <v>50</v>
      </c>
      <c r="C129" s="36"/>
      <c r="D129" s="29"/>
      <c r="E129" s="200">
        <v>107640</v>
      </c>
      <c r="F129" s="200">
        <v>108090</v>
      </c>
      <c r="G129" s="201">
        <v>108090</v>
      </c>
      <c r="H129" s="200">
        <v>104580</v>
      </c>
      <c r="I129" s="200">
        <v>104580</v>
      </c>
      <c r="J129" s="200">
        <v>104580</v>
      </c>
      <c r="K129" s="200">
        <v>100857.47</v>
      </c>
    </row>
    <row r="130" spans="1:11" x14ac:dyDescent="0.25">
      <c r="A130" s="67" t="s">
        <v>69</v>
      </c>
      <c r="B130" s="28" t="s">
        <v>70</v>
      </c>
      <c r="C130" s="29"/>
      <c r="D130" s="29"/>
      <c r="E130" s="200">
        <v>36950</v>
      </c>
      <c r="F130" s="200">
        <v>36950</v>
      </c>
      <c r="G130" s="201">
        <v>36950</v>
      </c>
      <c r="H130" s="200">
        <v>36950</v>
      </c>
      <c r="I130" s="200">
        <v>36950</v>
      </c>
      <c r="J130" s="200">
        <v>36950</v>
      </c>
      <c r="K130" s="200">
        <v>36242.44</v>
      </c>
    </row>
    <row r="131" spans="1:11" x14ac:dyDescent="0.25">
      <c r="A131" s="67" t="s">
        <v>37</v>
      </c>
      <c r="B131" s="28" t="s">
        <v>71</v>
      </c>
      <c r="C131" s="29"/>
      <c r="D131" s="29"/>
      <c r="E131" s="200">
        <v>27130</v>
      </c>
      <c r="F131" s="200">
        <v>27820</v>
      </c>
      <c r="G131" s="201">
        <v>27820</v>
      </c>
      <c r="H131" s="200">
        <v>37016</v>
      </c>
      <c r="I131" s="200">
        <v>37987</v>
      </c>
      <c r="J131" s="200">
        <v>37987</v>
      </c>
      <c r="K131" s="200">
        <v>30996.49</v>
      </c>
    </row>
    <row r="132" spans="1:11" x14ac:dyDescent="0.25">
      <c r="A132" s="67" t="s">
        <v>62</v>
      </c>
      <c r="B132" s="43" t="s">
        <v>115</v>
      </c>
      <c r="C132" s="29"/>
      <c r="D132" s="29"/>
      <c r="E132" s="200">
        <v>4600</v>
      </c>
      <c r="F132" s="200">
        <v>6000</v>
      </c>
      <c r="G132" s="201">
        <v>6000</v>
      </c>
      <c r="H132" s="200">
        <v>8100</v>
      </c>
      <c r="I132" s="200">
        <v>8100</v>
      </c>
      <c r="J132" s="200">
        <v>8100</v>
      </c>
      <c r="K132" s="200">
        <v>7810.2</v>
      </c>
    </row>
    <row r="133" spans="1:11" ht="15.75" thickBot="1" x14ac:dyDescent="0.3">
      <c r="A133" s="67"/>
      <c r="B133" s="28"/>
      <c r="C133" s="29"/>
      <c r="D133" s="29"/>
      <c r="E133" s="200"/>
      <c r="F133" s="200"/>
      <c r="G133" s="201"/>
      <c r="H133" s="200"/>
      <c r="I133" s="200"/>
      <c r="J133" s="200"/>
      <c r="K133" s="200"/>
    </row>
    <row r="134" spans="1:11" ht="0.75" customHeight="1" thickBot="1" x14ac:dyDescent="0.3">
      <c r="A134" s="69"/>
      <c r="B134" s="70"/>
      <c r="C134" s="71"/>
      <c r="D134" s="71"/>
      <c r="E134" s="217">
        <f t="shared" ref="E134:G134" si="41">SUM(E129:E133)</f>
        <v>176320</v>
      </c>
      <c r="F134" s="217">
        <f t="shared" si="41"/>
        <v>178860</v>
      </c>
      <c r="G134" s="218">
        <f t="shared" si="41"/>
        <v>178860</v>
      </c>
      <c r="H134" s="219">
        <f t="shared" ref="H134:I134" si="42">SUM(H129:H133)</f>
        <v>186646</v>
      </c>
      <c r="I134" s="219">
        <f t="shared" si="42"/>
        <v>187617</v>
      </c>
      <c r="J134" s="219">
        <f t="shared" ref="J134:K134" si="43">SUM(J129:J133)</f>
        <v>187617</v>
      </c>
      <c r="K134" s="219">
        <f t="shared" si="43"/>
        <v>175906.6</v>
      </c>
    </row>
    <row r="135" spans="1:11" ht="15.75" thickBot="1" x14ac:dyDescent="0.3">
      <c r="A135" s="90"/>
      <c r="B135" s="20"/>
      <c r="C135" s="31"/>
      <c r="D135" s="31"/>
      <c r="E135" s="204">
        <f t="shared" ref="E135:G135" si="44">SUM(E134)</f>
        <v>176320</v>
      </c>
      <c r="F135" s="205">
        <f t="shared" si="44"/>
        <v>178860</v>
      </c>
      <c r="G135" s="206">
        <f t="shared" si="44"/>
        <v>178860</v>
      </c>
      <c r="H135" s="205">
        <f t="shared" ref="H135:I135" si="45">SUM(H134)</f>
        <v>186646</v>
      </c>
      <c r="I135" s="205">
        <f t="shared" si="45"/>
        <v>187617</v>
      </c>
      <c r="J135" s="205">
        <f t="shared" ref="J135:K135" si="46">SUM(J134)</f>
        <v>187617</v>
      </c>
      <c r="K135" s="207">
        <f t="shared" si="46"/>
        <v>175906.6</v>
      </c>
    </row>
    <row r="136" spans="1:11" x14ac:dyDescent="0.25">
      <c r="A136" s="120"/>
      <c r="B136" s="52"/>
      <c r="C136" s="52"/>
      <c r="D136" s="29"/>
      <c r="E136" s="220"/>
      <c r="F136" s="220"/>
      <c r="G136" s="220"/>
      <c r="H136" s="220"/>
      <c r="I136" s="220"/>
      <c r="J136" s="220"/>
      <c r="K136" s="220"/>
    </row>
    <row r="137" spans="1:11" x14ac:dyDescent="0.25">
      <c r="A137" s="118" t="s">
        <v>72</v>
      </c>
      <c r="B137" s="119" t="s">
        <v>73</v>
      </c>
      <c r="C137" s="107"/>
      <c r="D137" s="107"/>
      <c r="E137" s="56"/>
      <c r="F137" s="56"/>
      <c r="G137" s="150"/>
      <c r="H137" s="150"/>
      <c r="I137" s="150"/>
      <c r="J137" s="150"/>
      <c r="K137" s="150"/>
    </row>
    <row r="138" spans="1:11" ht="12.75" hidden="1" customHeight="1" x14ac:dyDescent="0.25">
      <c r="A138" s="121"/>
      <c r="B138" s="122"/>
      <c r="C138" s="123"/>
      <c r="D138" s="123"/>
      <c r="E138" s="124">
        <f t="shared" ref="E138:G138" si="47">SUM(E137:E137)</f>
        <v>0</v>
      </c>
      <c r="F138" s="124">
        <f t="shared" si="47"/>
        <v>0</v>
      </c>
      <c r="G138" s="154">
        <f t="shared" si="47"/>
        <v>0</v>
      </c>
      <c r="H138" s="154">
        <f t="shared" ref="H138:I138" si="48">SUM(H137:H137)</f>
        <v>0</v>
      </c>
      <c r="I138" s="154">
        <f t="shared" si="48"/>
        <v>0</v>
      </c>
      <c r="J138" s="154">
        <f t="shared" ref="J138:K138" si="49">SUM(J137:J137)</f>
        <v>0</v>
      </c>
      <c r="K138" s="154">
        <f t="shared" si="49"/>
        <v>0</v>
      </c>
    </row>
    <row r="139" spans="1:11" ht="15.75" thickBot="1" x14ac:dyDescent="0.3">
      <c r="A139" s="160" t="s">
        <v>62</v>
      </c>
      <c r="B139" s="80" t="s">
        <v>74</v>
      </c>
      <c r="C139" s="133"/>
      <c r="D139" s="133"/>
      <c r="E139" s="202">
        <v>2200</v>
      </c>
      <c r="F139" s="202">
        <v>2200</v>
      </c>
      <c r="G139" s="203">
        <v>2200</v>
      </c>
      <c r="H139" s="203">
        <v>1560</v>
      </c>
      <c r="I139" s="203">
        <v>1560</v>
      </c>
      <c r="J139" s="203">
        <v>1560</v>
      </c>
      <c r="K139" s="203">
        <v>1554</v>
      </c>
    </row>
    <row r="140" spans="1:11" ht="15.75" thickBot="1" x14ac:dyDescent="0.3">
      <c r="A140" s="161"/>
      <c r="B140" s="162"/>
      <c r="C140" s="163"/>
      <c r="D140" s="163"/>
      <c r="E140" s="205">
        <f t="shared" ref="E140:F140" si="50">SUM(E139:E139)</f>
        <v>2200</v>
      </c>
      <c r="F140" s="205">
        <f t="shared" si="50"/>
        <v>2200</v>
      </c>
      <c r="G140" s="206">
        <f>SUM(G139)</f>
        <v>2200</v>
      </c>
      <c r="H140" s="205">
        <f>SUM(H139)</f>
        <v>1560</v>
      </c>
      <c r="I140" s="205">
        <f>SUM(I139)</f>
        <v>1560</v>
      </c>
      <c r="J140" s="205">
        <f>SUM(J139)</f>
        <v>1560</v>
      </c>
      <c r="K140" s="205">
        <f>SUM(K139)</f>
        <v>1554</v>
      </c>
    </row>
    <row r="141" spans="1:11" ht="27.75" customHeight="1" x14ac:dyDescent="0.25">
      <c r="A141" s="90"/>
      <c r="B141" s="20"/>
      <c r="C141" s="31"/>
      <c r="D141" s="31"/>
      <c r="E141" s="91"/>
      <c r="F141" s="91"/>
      <c r="G141" s="92"/>
      <c r="H141" s="92"/>
    </row>
    <row r="142" spans="1:11" x14ac:dyDescent="0.25">
      <c r="A142" s="65" t="s">
        <v>75</v>
      </c>
      <c r="B142" s="287" t="s">
        <v>158</v>
      </c>
      <c r="C142" s="288"/>
      <c r="D142" s="289"/>
      <c r="E142" s="55"/>
      <c r="F142" s="55"/>
      <c r="G142" s="55"/>
      <c r="H142" s="55"/>
      <c r="I142" s="55"/>
      <c r="J142" s="55"/>
      <c r="K142" s="55"/>
    </row>
    <row r="143" spans="1:11" x14ac:dyDescent="0.25">
      <c r="A143" s="67" t="s">
        <v>49</v>
      </c>
      <c r="B143" s="267" t="s">
        <v>50</v>
      </c>
      <c r="C143" s="268"/>
      <c r="D143" s="269"/>
      <c r="E143" s="200">
        <v>4670</v>
      </c>
      <c r="F143" s="200">
        <v>4670</v>
      </c>
      <c r="G143" s="201">
        <v>4670</v>
      </c>
      <c r="H143" s="201">
        <v>5260</v>
      </c>
      <c r="I143" s="201">
        <v>5160</v>
      </c>
      <c r="J143" s="201">
        <v>5160</v>
      </c>
      <c r="K143" s="201">
        <v>4760.8900000000003</v>
      </c>
    </row>
    <row r="144" spans="1:11" x14ac:dyDescent="0.25">
      <c r="A144" s="67" t="s">
        <v>69</v>
      </c>
      <c r="B144" s="28" t="s">
        <v>70</v>
      </c>
      <c r="C144" s="29"/>
      <c r="D144" s="29"/>
      <c r="E144" s="200">
        <v>1298</v>
      </c>
      <c r="F144" s="200">
        <v>1298</v>
      </c>
      <c r="G144" s="201">
        <v>1298</v>
      </c>
      <c r="H144" s="201">
        <v>1698</v>
      </c>
      <c r="I144" s="201">
        <v>1698</v>
      </c>
      <c r="J144" s="201">
        <v>1698</v>
      </c>
      <c r="K144" s="201">
        <v>1419.02</v>
      </c>
    </row>
    <row r="145" spans="1:11" x14ac:dyDescent="0.25">
      <c r="A145" s="67" t="s">
        <v>37</v>
      </c>
      <c r="B145" s="28" t="s">
        <v>71</v>
      </c>
      <c r="C145" s="29"/>
      <c r="D145" s="29"/>
      <c r="E145" s="200">
        <v>108</v>
      </c>
      <c r="F145" s="200">
        <v>108</v>
      </c>
      <c r="G145" s="201">
        <v>108</v>
      </c>
      <c r="H145" s="201">
        <v>108</v>
      </c>
      <c r="I145" s="201">
        <v>108</v>
      </c>
      <c r="J145" s="201">
        <v>108</v>
      </c>
      <c r="K145" s="201">
        <v>108</v>
      </c>
    </row>
    <row r="146" spans="1:11" ht="25.5" customHeight="1" x14ac:dyDescent="0.25">
      <c r="A146" s="67" t="s">
        <v>62</v>
      </c>
      <c r="B146" s="282" t="s">
        <v>76</v>
      </c>
      <c r="C146" s="283"/>
      <c r="D146" s="284"/>
      <c r="E146" s="200">
        <v>2000</v>
      </c>
      <c r="F146" s="200">
        <v>2000</v>
      </c>
      <c r="G146" s="201">
        <v>2000</v>
      </c>
      <c r="H146" s="201">
        <v>2000</v>
      </c>
      <c r="I146" s="201">
        <v>2100</v>
      </c>
      <c r="J146" s="201">
        <v>2100</v>
      </c>
      <c r="K146" s="201">
        <v>2081.14</v>
      </c>
    </row>
    <row r="147" spans="1:11" ht="21.75" customHeight="1" thickBot="1" x14ac:dyDescent="0.3">
      <c r="A147" s="79"/>
      <c r="B147" s="276"/>
      <c r="C147" s="277"/>
      <c r="D147" s="278"/>
      <c r="E147" s="202"/>
      <c r="F147" s="202"/>
      <c r="G147" s="203"/>
      <c r="H147" s="203"/>
      <c r="I147" s="203"/>
      <c r="J147" s="203"/>
      <c r="K147" s="203"/>
    </row>
    <row r="148" spans="1:11" ht="15.75" thickBot="1" x14ac:dyDescent="0.3">
      <c r="A148" s="69"/>
      <c r="B148" s="70"/>
      <c r="C148" s="71"/>
      <c r="D148" s="71"/>
      <c r="E148" s="205">
        <f t="shared" ref="E148:G148" si="51">SUM(E143:E147)</f>
        <v>8076</v>
      </c>
      <c r="F148" s="205">
        <f t="shared" si="51"/>
        <v>8076</v>
      </c>
      <c r="G148" s="206">
        <f t="shared" si="51"/>
        <v>8076</v>
      </c>
      <c r="H148" s="205">
        <f t="shared" ref="H148" si="52">SUM(H143:H147)</f>
        <v>9066</v>
      </c>
      <c r="I148" s="205">
        <f t="shared" ref="I148:J148" si="53">SUM(I143:I147)</f>
        <v>9066</v>
      </c>
      <c r="J148" s="205">
        <f t="shared" si="53"/>
        <v>9066</v>
      </c>
      <c r="K148" s="205">
        <f t="shared" ref="K148" si="54">SUM(K143:K147)</f>
        <v>8369.0499999999993</v>
      </c>
    </row>
    <row r="149" spans="1:11" x14ac:dyDescent="0.25">
      <c r="A149" s="90"/>
      <c r="B149" s="20"/>
      <c r="C149" s="31"/>
      <c r="D149" s="31"/>
      <c r="E149" s="91"/>
      <c r="F149" s="91"/>
      <c r="G149" s="92"/>
      <c r="H149" s="92"/>
      <c r="I149" s="92"/>
      <c r="J149" s="92"/>
      <c r="K149" s="92"/>
    </row>
    <row r="150" spans="1:11" x14ac:dyDescent="0.25">
      <c r="A150" s="65" t="s">
        <v>77</v>
      </c>
      <c r="B150" s="66" t="s">
        <v>78</v>
      </c>
      <c r="C150" s="52"/>
      <c r="D150" s="29"/>
      <c r="E150" s="86"/>
      <c r="F150" s="86"/>
      <c r="G150" s="86"/>
      <c r="H150" s="86"/>
      <c r="I150" s="86"/>
      <c r="J150" s="86"/>
      <c r="K150" s="86"/>
    </row>
    <row r="151" spans="1:11" ht="1.5" customHeight="1" x14ac:dyDescent="0.25">
      <c r="A151" s="67" t="s">
        <v>37</v>
      </c>
      <c r="B151" s="28" t="s">
        <v>71</v>
      </c>
      <c r="C151" s="29"/>
      <c r="D151" s="29"/>
      <c r="E151" s="55">
        <v>0</v>
      </c>
      <c r="F151" s="55">
        <v>0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</row>
    <row r="152" spans="1:11" ht="15.75" thickBot="1" x14ac:dyDescent="0.3">
      <c r="A152" s="67" t="s">
        <v>37</v>
      </c>
      <c r="B152" s="28" t="s">
        <v>79</v>
      </c>
      <c r="C152" s="29"/>
      <c r="D152" s="29"/>
      <c r="E152" s="55">
        <v>672</v>
      </c>
      <c r="F152" s="55">
        <v>672</v>
      </c>
      <c r="G152" s="149">
        <v>672</v>
      </c>
      <c r="H152" s="149">
        <v>672</v>
      </c>
      <c r="I152" s="149">
        <v>672</v>
      </c>
      <c r="J152" s="149">
        <v>672</v>
      </c>
      <c r="K152" s="149">
        <v>672</v>
      </c>
    </row>
    <row r="153" spans="1:11" x14ac:dyDescent="0.25">
      <c r="A153" s="82"/>
      <c r="B153" s="83"/>
      <c r="C153" s="84"/>
      <c r="D153" s="84"/>
      <c r="E153" s="85">
        <f t="shared" ref="E153:G153" si="55">SUM(E151:E152)</f>
        <v>672</v>
      </c>
      <c r="F153" s="85">
        <f t="shared" si="55"/>
        <v>672</v>
      </c>
      <c r="G153" s="153">
        <f t="shared" si="55"/>
        <v>672</v>
      </c>
      <c r="H153" s="152">
        <f t="shared" ref="H153" si="56">SUM(H151:H152)</f>
        <v>672</v>
      </c>
      <c r="I153" s="152">
        <f t="shared" ref="I153:J153" si="57">SUM(I151:I152)</f>
        <v>672</v>
      </c>
      <c r="J153" s="152">
        <f t="shared" si="57"/>
        <v>672</v>
      </c>
      <c r="K153" s="152">
        <f t="shared" ref="K153" si="58">SUM(K151:K152)</f>
        <v>672</v>
      </c>
    </row>
    <row r="154" spans="1:11" ht="2.25" customHeight="1" x14ac:dyDescent="0.25">
      <c r="A154" s="95"/>
      <c r="B154" s="73"/>
      <c r="C154" s="73"/>
      <c r="D154" s="73"/>
      <c r="E154" s="96"/>
      <c r="F154" s="96"/>
      <c r="G154" s="96"/>
      <c r="H154" s="96"/>
      <c r="I154" s="96"/>
      <c r="J154" s="96"/>
      <c r="K154" s="96"/>
    </row>
    <row r="155" spans="1:11" x14ac:dyDescent="0.25">
      <c r="A155" s="97"/>
      <c r="B155" s="32" t="s">
        <v>80</v>
      </c>
      <c r="C155" s="17"/>
      <c r="D155" s="17"/>
      <c r="E155" s="167">
        <f>SUM(E153,E148,E140,E134,E126,E122,E118,E114,E108,E104,E97,E88,E82,E66)</f>
        <v>621307</v>
      </c>
      <c r="F155" s="167">
        <f>SUM(F153,F148,F140,F134,F126,F123,F122,F118,F114,F108,F104,F97,F88,F82,F66)</f>
        <v>644404.51</v>
      </c>
      <c r="G155" s="155">
        <f>SUM(G153,G148,G140,G134,G126,G122,G118,G114,G108,G104,G97,G88,G82,G66)</f>
        <v>773372</v>
      </c>
      <c r="H155" s="155">
        <f>SUM(H153,H148,H140,H134,H126,H122,H118,H114,H108,H104,H97,H88,H82,H66)</f>
        <v>819422</v>
      </c>
      <c r="I155" s="155">
        <f>SUM(I153,I148,I140,I134,I126,I122,I118,I114,I108,I104,I97,I88,I82,I66)</f>
        <v>834132.55</v>
      </c>
      <c r="J155" s="155">
        <f>SUM(J153,J148,J140,J134,J126,J122,J118,J114,J108,J104,J97,J88,J82,J66)</f>
        <v>834757.55</v>
      </c>
      <c r="K155" s="155">
        <f>SUM(K153,K148,K140,K134,K126,K122,K118,K114,K108,K104,K97,K88,K82,K66)</f>
        <v>766542.39999999991</v>
      </c>
    </row>
    <row r="156" spans="1:11" ht="17.25" customHeight="1" x14ac:dyDescent="0.25">
      <c r="A156" s="87"/>
      <c r="B156" s="98"/>
      <c r="C156" s="63"/>
      <c r="D156" s="63"/>
      <c r="E156" s="99"/>
      <c r="F156" s="99"/>
      <c r="G156" s="99"/>
    </row>
    <row r="157" spans="1:11" ht="15.75" x14ac:dyDescent="0.25">
      <c r="A157" s="226" t="s">
        <v>81</v>
      </c>
      <c r="B157" s="227"/>
      <c r="C157" s="227"/>
      <c r="D157" s="227"/>
      <c r="E157" s="228">
        <v>2022</v>
      </c>
      <c r="F157" s="229" t="s">
        <v>125</v>
      </c>
      <c r="G157" s="230" t="s">
        <v>126</v>
      </c>
      <c r="H157" s="249" t="s">
        <v>138</v>
      </c>
      <c r="I157" s="230" t="s">
        <v>155</v>
      </c>
      <c r="J157" s="230" t="s">
        <v>159</v>
      </c>
      <c r="K157" s="231" t="s">
        <v>160</v>
      </c>
    </row>
    <row r="158" spans="1:11" ht="15.75" x14ac:dyDescent="0.25">
      <c r="A158" s="100"/>
      <c r="B158" s="101"/>
      <c r="C158" s="101"/>
      <c r="D158" s="102"/>
      <c r="E158" s="103"/>
      <c r="F158" s="104"/>
      <c r="G158" s="103"/>
      <c r="H158" s="103"/>
      <c r="I158" s="103"/>
      <c r="J158" s="103"/>
      <c r="K158" s="103"/>
    </row>
    <row r="159" spans="1:11" ht="24.75" customHeight="1" x14ac:dyDescent="0.25">
      <c r="A159" s="42">
        <v>710</v>
      </c>
      <c r="B159" s="282" t="s">
        <v>130</v>
      </c>
      <c r="C159" s="285"/>
      <c r="D159" s="286"/>
      <c r="E159" s="26"/>
      <c r="F159" s="26">
        <v>10000</v>
      </c>
      <c r="G159" s="26">
        <v>10000</v>
      </c>
      <c r="H159" s="26">
        <v>10000</v>
      </c>
      <c r="I159" s="26">
        <v>10000</v>
      </c>
      <c r="J159" s="26">
        <v>10000</v>
      </c>
      <c r="K159" s="221">
        <v>6500</v>
      </c>
    </row>
    <row r="160" spans="1:11" ht="18" customHeight="1" x14ac:dyDescent="0.25">
      <c r="A160" s="42"/>
      <c r="B160" s="282" t="s">
        <v>144</v>
      </c>
      <c r="C160" s="283"/>
      <c r="D160" s="284"/>
      <c r="E160" s="26"/>
      <c r="F160" s="26">
        <v>38450</v>
      </c>
      <c r="G160" s="26">
        <v>38450</v>
      </c>
      <c r="H160" s="26">
        <v>38450</v>
      </c>
      <c r="I160" s="26">
        <v>38450</v>
      </c>
      <c r="J160" s="26">
        <v>38450</v>
      </c>
      <c r="K160" s="221">
        <v>1150</v>
      </c>
    </row>
    <row r="161" spans="1:11" ht="18" customHeight="1" x14ac:dyDescent="0.25">
      <c r="A161" s="42"/>
      <c r="B161" s="282" t="s">
        <v>145</v>
      </c>
      <c r="C161" s="283"/>
      <c r="D161" s="284"/>
      <c r="E161" s="26"/>
      <c r="F161" s="26"/>
      <c r="G161" s="26"/>
      <c r="H161" s="26">
        <v>19500</v>
      </c>
      <c r="I161" s="26">
        <v>19500</v>
      </c>
      <c r="J161" s="26">
        <v>19500</v>
      </c>
      <c r="K161" s="221">
        <v>0</v>
      </c>
    </row>
    <row r="162" spans="1:11" x14ac:dyDescent="0.25">
      <c r="A162" s="42">
        <v>710</v>
      </c>
      <c r="B162" s="267" t="s">
        <v>135</v>
      </c>
      <c r="C162" s="271"/>
      <c r="D162" s="272"/>
      <c r="E162" s="26"/>
      <c r="F162" s="26">
        <v>37360</v>
      </c>
      <c r="G162" s="26">
        <v>37360</v>
      </c>
      <c r="H162" s="26">
        <v>38580</v>
      </c>
      <c r="I162" s="26">
        <v>38580</v>
      </c>
      <c r="J162" s="26">
        <v>38580</v>
      </c>
      <c r="K162" s="221">
        <v>38568.910000000003</v>
      </c>
    </row>
    <row r="163" spans="1:11" ht="14.25" customHeight="1" x14ac:dyDescent="0.25">
      <c r="A163" s="42">
        <v>710</v>
      </c>
      <c r="B163" s="28" t="s">
        <v>82</v>
      </c>
      <c r="C163" s="29"/>
      <c r="D163" s="25"/>
      <c r="E163" s="26"/>
      <c r="F163" s="26">
        <v>1000</v>
      </c>
      <c r="G163" s="26">
        <v>1000</v>
      </c>
      <c r="H163" s="26">
        <v>16000</v>
      </c>
      <c r="I163" s="26">
        <v>16000</v>
      </c>
      <c r="J163" s="26">
        <v>16000</v>
      </c>
      <c r="K163" s="221">
        <v>14698</v>
      </c>
    </row>
    <row r="164" spans="1:11" hidden="1" x14ac:dyDescent="0.25">
      <c r="A164" s="42">
        <v>710</v>
      </c>
      <c r="B164" s="28" t="s">
        <v>83</v>
      </c>
      <c r="C164" s="29"/>
      <c r="D164" s="29"/>
      <c r="E164" s="26"/>
      <c r="F164" s="26"/>
      <c r="G164" s="26"/>
      <c r="H164" s="26"/>
      <c r="I164" s="26"/>
      <c r="J164" s="26"/>
      <c r="K164" s="221"/>
    </row>
    <row r="165" spans="1:11" hidden="1" x14ac:dyDescent="0.25">
      <c r="A165" s="42">
        <v>710</v>
      </c>
      <c r="B165" s="94" t="s">
        <v>84</v>
      </c>
      <c r="C165" s="73"/>
      <c r="D165" s="31"/>
      <c r="E165" s="21"/>
      <c r="F165" s="21"/>
      <c r="G165" s="21"/>
      <c r="H165" s="26"/>
      <c r="I165" s="26"/>
      <c r="J165" s="26"/>
      <c r="K165" s="221"/>
    </row>
    <row r="166" spans="1:11" hidden="1" x14ac:dyDescent="0.25">
      <c r="A166" s="105">
        <v>710</v>
      </c>
      <c r="B166" s="28" t="s">
        <v>85</v>
      </c>
      <c r="C166" s="29"/>
      <c r="D166" s="29"/>
      <c r="E166" s="106"/>
      <c r="F166" s="106"/>
      <c r="G166" s="106"/>
      <c r="H166" s="26"/>
      <c r="I166" s="26"/>
      <c r="J166" s="26"/>
      <c r="K166" s="221"/>
    </row>
    <row r="167" spans="1:11" x14ac:dyDescent="0.25">
      <c r="A167" s="105">
        <v>710</v>
      </c>
      <c r="B167" s="107" t="s">
        <v>121</v>
      </c>
      <c r="C167" s="29"/>
      <c r="D167" s="29"/>
      <c r="E167" s="26">
        <v>20000</v>
      </c>
      <c r="F167" s="26">
        <v>20000</v>
      </c>
      <c r="G167" s="26">
        <v>20000</v>
      </c>
      <c r="H167" s="26">
        <v>3780</v>
      </c>
      <c r="I167" s="26">
        <v>3780</v>
      </c>
      <c r="J167" s="26">
        <v>3780</v>
      </c>
      <c r="K167" s="221">
        <v>0</v>
      </c>
    </row>
    <row r="168" spans="1:11" x14ac:dyDescent="0.25">
      <c r="A168" s="42">
        <v>710</v>
      </c>
      <c r="B168" s="133" t="s">
        <v>120</v>
      </c>
      <c r="C168" s="25"/>
      <c r="D168" s="25"/>
      <c r="E168" s="21">
        <v>200000</v>
      </c>
      <c r="F168" s="21">
        <v>200000</v>
      </c>
      <c r="G168" s="21">
        <v>200000</v>
      </c>
      <c r="H168" s="26">
        <v>200000</v>
      </c>
      <c r="I168" s="26">
        <v>200000</v>
      </c>
      <c r="J168" s="26">
        <v>200000</v>
      </c>
      <c r="K168" s="221">
        <v>1954.8</v>
      </c>
    </row>
    <row r="169" spans="1:11" x14ac:dyDescent="0.25">
      <c r="A169" s="72">
        <v>710</v>
      </c>
      <c r="B169" s="267" t="s">
        <v>134</v>
      </c>
      <c r="C169" s="268"/>
      <c r="D169" s="269"/>
      <c r="E169" s="22"/>
      <c r="F169" s="22"/>
      <c r="G169" s="22">
        <v>1500</v>
      </c>
      <c r="H169" s="26">
        <v>1500</v>
      </c>
      <c r="I169" s="26">
        <v>1500</v>
      </c>
      <c r="J169" s="26">
        <v>1500</v>
      </c>
      <c r="K169" s="221">
        <v>1488</v>
      </c>
    </row>
    <row r="170" spans="1:11" x14ac:dyDescent="0.25">
      <c r="A170" s="72">
        <v>710</v>
      </c>
      <c r="B170" s="29" t="s">
        <v>133</v>
      </c>
      <c r="C170" s="29"/>
      <c r="D170" s="29"/>
      <c r="E170" s="22"/>
      <c r="F170" s="22"/>
      <c r="G170" s="22">
        <v>13500</v>
      </c>
      <c r="H170" s="26">
        <v>13500</v>
      </c>
      <c r="I170" s="26">
        <v>13500</v>
      </c>
      <c r="J170" s="26">
        <v>13500</v>
      </c>
      <c r="K170" s="221">
        <v>13500</v>
      </c>
    </row>
    <row r="171" spans="1:11" x14ac:dyDescent="0.25">
      <c r="A171" s="72">
        <v>710</v>
      </c>
      <c r="B171" s="28" t="s">
        <v>131</v>
      </c>
      <c r="C171" s="107"/>
      <c r="D171" s="107"/>
      <c r="E171" s="22"/>
      <c r="F171" s="22"/>
      <c r="G171" s="22">
        <v>11640</v>
      </c>
      <c r="H171" s="26">
        <v>11640</v>
      </c>
      <c r="I171" s="26">
        <v>11640</v>
      </c>
      <c r="J171" s="26">
        <v>11640</v>
      </c>
      <c r="K171" s="221">
        <v>11640</v>
      </c>
    </row>
    <row r="172" spans="1:11" x14ac:dyDescent="0.25">
      <c r="A172" s="72">
        <v>710</v>
      </c>
      <c r="B172" s="267" t="s">
        <v>151</v>
      </c>
      <c r="C172" s="268"/>
      <c r="D172" s="268"/>
      <c r="E172" s="22"/>
      <c r="F172" s="22"/>
      <c r="G172" s="22"/>
      <c r="H172" s="26">
        <v>1317</v>
      </c>
      <c r="I172" s="26">
        <v>1317</v>
      </c>
      <c r="J172" s="26">
        <v>1317</v>
      </c>
      <c r="K172" s="221">
        <v>1316.02</v>
      </c>
    </row>
    <row r="173" spans="1:11" ht="18.75" customHeight="1" x14ac:dyDescent="0.25">
      <c r="A173" s="108">
        <v>710</v>
      </c>
      <c r="B173" s="296" t="s">
        <v>132</v>
      </c>
      <c r="C173" s="297"/>
      <c r="D173" s="298"/>
      <c r="E173" s="21"/>
      <c r="F173" s="21">
        <v>3800</v>
      </c>
      <c r="G173" s="21">
        <v>3800</v>
      </c>
      <c r="H173" s="26">
        <v>3800</v>
      </c>
      <c r="I173" s="26">
        <v>3800</v>
      </c>
      <c r="J173" s="26">
        <v>3800</v>
      </c>
      <c r="K173" s="221">
        <v>0</v>
      </c>
    </row>
    <row r="174" spans="1:11" ht="18.75" customHeight="1" x14ac:dyDescent="0.25">
      <c r="A174" s="184"/>
      <c r="B174" s="296" t="s">
        <v>150</v>
      </c>
      <c r="C174" s="297"/>
      <c r="D174" s="298"/>
      <c r="E174" s="21"/>
      <c r="F174" s="21"/>
      <c r="G174" s="21"/>
      <c r="H174" s="26">
        <v>943</v>
      </c>
      <c r="I174" s="26">
        <v>943</v>
      </c>
      <c r="J174" s="26">
        <v>943</v>
      </c>
      <c r="K174" s="221">
        <v>942.26</v>
      </c>
    </row>
    <row r="175" spans="1:11" x14ac:dyDescent="0.25">
      <c r="A175" s="116">
        <v>710</v>
      </c>
      <c r="B175" s="93" t="s">
        <v>103</v>
      </c>
      <c r="C175" s="117"/>
      <c r="D175" s="117"/>
      <c r="E175" s="168">
        <v>200000</v>
      </c>
      <c r="F175" s="168">
        <v>310000</v>
      </c>
      <c r="G175" s="168">
        <v>310000</v>
      </c>
      <c r="H175" s="168">
        <v>310000</v>
      </c>
      <c r="I175" s="168">
        <v>310000</v>
      </c>
      <c r="J175" s="168">
        <v>310000</v>
      </c>
      <c r="K175" s="221">
        <v>32933.21</v>
      </c>
    </row>
    <row r="176" spans="1:11" x14ac:dyDescent="0.25">
      <c r="A176" s="299" t="s">
        <v>86</v>
      </c>
      <c r="B176" s="300"/>
      <c r="C176" s="300"/>
      <c r="D176" s="301"/>
      <c r="E176" s="169">
        <f t="shared" ref="E176:I176" si="59">SUM(E158:E175)</f>
        <v>420000</v>
      </c>
      <c r="F176" s="169">
        <f t="shared" si="59"/>
        <v>620610</v>
      </c>
      <c r="G176" s="169">
        <f t="shared" si="59"/>
        <v>647250</v>
      </c>
      <c r="H176" s="170">
        <f t="shared" si="59"/>
        <v>669010</v>
      </c>
      <c r="I176" s="170">
        <f t="shared" si="59"/>
        <v>669010</v>
      </c>
      <c r="J176" s="170">
        <f t="shared" ref="J176:K176" si="60">SUM(J158:J175)</f>
        <v>669010</v>
      </c>
      <c r="K176" s="222">
        <f t="shared" si="60"/>
        <v>124691.20000000001</v>
      </c>
    </row>
    <row r="177" spans="1:11" ht="18" customHeight="1" x14ac:dyDescent="0.25">
      <c r="A177" s="87"/>
      <c r="B177" s="98"/>
      <c r="C177" s="63"/>
      <c r="D177" s="63"/>
      <c r="E177" s="99"/>
      <c r="F177" s="99"/>
      <c r="G177" s="99"/>
    </row>
    <row r="178" spans="1:11" ht="25.5" customHeight="1" x14ac:dyDescent="0.25">
      <c r="A178" s="62"/>
      <c r="B178" s="142" t="s">
        <v>87</v>
      </c>
      <c r="C178" s="142"/>
      <c r="D178" s="142"/>
      <c r="E178" s="109"/>
      <c r="F178" s="109"/>
      <c r="G178" s="110"/>
    </row>
    <row r="179" spans="1:11" x14ac:dyDescent="0.25">
      <c r="A179" s="293" t="s">
        <v>141</v>
      </c>
      <c r="B179" s="294"/>
      <c r="C179" s="294"/>
      <c r="D179" s="295"/>
      <c r="E179" s="250" t="s">
        <v>124</v>
      </c>
      <c r="F179" s="250" t="s">
        <v>125</v>
      </c>
      <c r="G179" s="250" t="s">
        <v>126</v>
      </c>
      <c r="H179" s="250" t="s">
        <v>138</v>
      </c>
      <c r="I179" s="230" t="s">
        <v>155</v>
      </c>
      <c r="J179" s="230" t="s">
        <v>159</v>
      </c>
      <c r="K179" s="231" t="s">
        <v>160</v>
      </c>
    </row>
    <row r="180" spans="1:11" x14ac:dyDescent="0.25">
      <c r="A180" s="311" t="s">
        <v>106</v>
      </c>
      <c r="B180" s="312"/>
      <c r="C180" s="312"/>
      <c r="D180" s="313"/>
      <c r="E180" s="140">
        <v>18800</v>
      </c>
      <c r="F180" s="140">
        <v>18800</v>
      </c>
      <c r="G180" s="140">
        <v>18800</v>
      </c>
      <c r="H180" s="140">
        <v>20701.599999999999</v>
      </c>
      <c r="I180" s="140">
        <v>20701.599999999999</v>
      </c>
      <c r="J180" s="140">
        <v>20701.599999999999</v>
      </c>
      <c r="K180" s="140">
        <v>24896.799999999999</v>
      </c>
    </row>
    <row r="181" spans="1:11" x14ac:dyDescent="0.25">
      <c r="A181" s="310" t="s">
        <v>88</v>
      </c>
      <c r="B181" s="291"/>
      <c r="C181" s="291"/>
      <c r="D181" s="292"/>
      <c r="E181" s="140">
        <v>45418</v>
      </c>
      <c r="F181" s="140">
        <v>45418</v>
      </c>
      <c r="G181" s="140">
        <v>45418</v>
      </c>
      <c r="H181" s="140">
        <v>49315</v>
      </c>
      <c r="I181" s="140">
        <v>49315</v>
      </c>
      <c r="J181" s="140">
        <v>49315</v>
      </c>
      <c r="K181" s="140">
        <v>49004.68</v>
      </c>
    </row>
    <row r="182" spans="1:11" x14ac:dyDescent="0.25">
      <c r="A182" s="290" t="s">
        <v>143</v>
      </c>
      <c r="B182" s="291"/>
      <c r="C182" s="291"/>
      <c r="D182" s="292"/>
      <c r="E182" s="140"/>
      <c r="F182" s="140"/>
      <c r="G182" s="140"/>
      <c r="H182" s="140">
        <v>93.6</v>
      </c>
      <c r="I182" s="140">
        <v>93.6</v>
      </c>
      <c r="J182" s="140">
        <v>93.6</v>
      </c>
      <c r="K182" s="140">
        <v>93.6</v>
      </c>
    </row>
    <row r="183" spans="1:11" x14ac:dyDescent="0.25">
      <c r="A183" s="290" t="s">
        <v>161</v>
      </c>
      <c r="B183" s="308"/>
      <c r="C183" s="308"/>
      <c r="D183" s="309"/>
      <c r="E183" s="140"/>
      <c r="F183" s="140"/>
      <c r="G183" s="140"/>
      <c r="H183" s="140"/>
      <c r="I183" s="140"/>
      <c r="J183" s="140"/>
      <c r="K183" s="140">
        <v>151.6</v>
      </c>
    </row>
    <row r="184" spans="1:11" x14ac:dyDescent="0.25">
      <c r="A184" s="305" t="s">
        <v>162</v>
      </c>
      <c r="B184" s="306"/>
      <c r="C184" s="306"/>
      <c r="D184" s="307"/>
      <c r="E184" s="140"/>
      <c r="F184" s="140"/>
      <c r="G184" s="140"/>
      <c r="H184" s="140"/>
      <c r="I184" s="140"/>
      <c r="J184" s="140"/>
      <c r="K184" s="140">
        <v>3000</v>
      </c>
    </row>
    <row r="185" spans="1:11" x14ac:dyDescent="0.25">
      <c r="A185" s="302" t="s">
        <v>128</v>
      </c>
      <c r="B185" s="303"/>
      <c r="C185" s="303"/>
      <c r="D185" s="304"/>
      <c r="E185" s="146">
        <f>SUM(E180:E181)</f>
        <v>64218</v>
      </c>
      <c r="F185" s="146">
        <f t="shared" ref="F185:G185" si="61">SUM(F180:F181)</f>
        <v>64218</v>
      </c>
      <c r="G185" s="146">
        <f t="shared" si="61"/>
        <v>64218</v>
      </c>
      <c r="H185" s="146">
        <f>SUM(H180:H182)</f>
        <v>70110.200000000012</v>
      </c>
      <c r="I185" s="146">
        <f>SUM(I180:I182)</f>
        <v>70110.200000000012</v>
      </c>
      <c r="J185" s="146">
        <f>SUM(J180:J182)</f>
        <v>70110.200000000012</v>
      </c>
      <c r="K185" s="146">
        <f>SUM(K180:K184)</f>
        <v>77146.680000000008</v>
      </c>
    </row>
    <row r="186" spans="1:11" x14ac:dyDescent="0.25">
      <c r="A186" s="137"/>
      <c r="B186" s="135"/>
      <c r="C186" s="135"/>
      <c r="D186" s="136"/>
      <c r="E186" s="140"/>
      <c r="F186" s="140"/>
      <c r="G186" s="140"/>
      <c r="H186" s="140"/>
      <c r="I186" s="140"/>
      <c r="J186" s="140"/>
      <c r="K186" s="140"/>
    </row>
    <row r="187" spans="1:11" x14ac:dyDescent="0.25">
      <c r="A187" s="293" t="s">
        <v>142</v>
      </c>
      <c r="B187" s="294"/>
      <c r="C187" s="294"/>
      <c r="D187" s="295"/>
      <c r="E187" s="250" t="s">
        <v>124</v>
      </c>
      <c r="F187" s="250" t="s">
        <v>125</v>
      </c>
      <c r="G187" s="250" t="s">
        <v>126</v>
      </c>
      <c r="H187" s="250" t="s">
        <v>138</v>
      </c>
      <c r="I187" s="230" t="s">
        <v>155</v>
      </c>
      <c r="J187" s="230" t="s">
        <v>159</v>
      </c>
      <c r="K187" s="231" t="s">
        <v>160</v>
      </c>
    </row>
    <row r="188" spans="1:11" x14ac:dyDescent="0.25">
      <c r="A188" s="310" t="s">
        <v>107</v>
      </c>
      <c r="B188" s="291"/>
      <c r="C188" s="291"/>
      <c r="D188" s="292"/>
      <c r="E188" s="140">
        <v>477240</v>
      </c>
      <c r="F188" s="140">
        <v>477240</v>
      </c>
      <c r="G188" s="140">
        <v>477240</v>
      </c>
      <c r="H188" s="140">
        <v>477240</v>
      </c>
      <c r="I188" s="140">
        <v>517154</v>
      </c>
      <c r="J188" s="140">
        <v>523141.95</v>
      </c>
      <c r="K188" s="140">
        <v>532939.43000000005</v>
      </c>
    </row>
    <row r="189" spans="1:11" ht="15" customHeight="1" x14ac:dyDescent="0.25">
      <c r="A189" s="310" t="s">
        <v>108</v>
      </c>
      <c r="B189" s="291"/>
      <c r="C189" s="291"/>
      <c r="D189" s="292"/>
      <c r="E189" s="140">
        <v>76830</v>
      </c>
      <c r="F189" s="140">
        <v>76830</v>
      </c>
      <c r="G189" s="140">
        <v>80370</v>
      </c>
      <c r="H189" s="140">
        <v>80370</v>
      </c>
      <c r="I189" s="140">
        <v>118633.38</v>
      </c>
      <c r="J189" s="140">
        <v>118633.38</v>
      </c>
      <c r="K189" s="140">
        <v>130952.96000000001</v>
      </c>
    </row>
    <row r="190" spans="1:11" x14ac:dyDescent="0.25">
      <c r="A190" s="310" t="s">
        <v>109</v>
      </c>
      <c r="B190" s="291"/>
      <c r="C190" s="291"/>
      <c r="D190" s="292"/>
      <c r="E190" s="140">
        <v>34996</v>
      </c>
      <c r="F190" s="140">
        <v>34996</v>
      </c>
      <c r="G190" s="140">
        <v>34996</v>
      </c>
      <c r="H190" s="140">
        <v>39952.1</v>
      </c>
      <c r="I190" s="140">
        <v>39952.1</v>
      </c>
      <c r="J190" s="140">
        <v>39952.1</v>
      </c>
      <c r="K190" s="140">
        <v>44479.94</v>
      </c>
    </row>
    <row r="191" spans="1:11" x14ac:dyDescent="0.25">
      <c r="A191" s="310" t="s">
        <v>110</v>
      </c>
      <c r="B191" s="291"/>
      <c r="C191" s="291"/>
      <c r="D191" s="292"/>
      <c r="E191" s="140">
        <v>73649</v>
      </c>
      <c r="F191" s="140">
        <v>73649</v>
      </c>
      <c r="G191" s="140">
        <v>73649</v>
      </c>
      <c r="H191" s="140">
        <v>73649</v>
      </c>
      <c r="I191" s="140">
        <v>73649</v>
      </c>
      <c r="J191" s="140">
        <v>73649</v>
      </c>
      <c r="K191" s="140">
        <v>76243.81</v>
      </c>
    </row>
    <row r="192" spans="1:11" x14ac:dyDescent="0.25">
      <c r="A192" s="310" t="s">
        <v>111</v>
      </c>
      <c r="B192" s="291"/>
      <c r="C192" s="291"/>
      <c r="D192" s="292"/>
      <c r="E192" s="140">
        <v>26935</v>
      </c>
      <c r="F192" s="140">
        <v>26935</v>
      </c>
      <c r="G192" s="140">
        <v>26935</v>
      </c>
      <c r="H192" s="140">
        <v>26935</v>
      </c>
      <c r="I192" s="140">
        <v>26935</v>
      </c>
      <c r="J192" s="140">
        <v>26935</v>
      </c>
      <c r="K192" s="140">
        <v>19224.09</v>
      </c>
    </row>
    <row r="193" spans="1:11" x14ac:dyDescent="0.25">
      <c r="A193" s="290" t="s">
        <v>152</v>
      </c>
      <c r="B193" s="291"/>
      <c r="C193" s="291"/>
      <c r="D193" s="292"/>
      <c r="E193" s="140"/>
      <c r="F193" s="140"/>
      <c r="G193" s="140"/>
      <c r="H193" s="140">
        <v>7690</v>
      </c>
      <c r="I193" s="140">
        <v>7690</v>
      </c>
      <c r="J193" s="140">
        <v>7690</v>
      </c>
      <c r="K193" s="140">
        <v>3696.09</v>
      </c>
    </row>
    <row r="194" spans="1:11" x14ac:dyDescent="0.25">
      <c r="A194" s="290" t="s">
        <v>153</v>
      </c>
      <c r="B194" s="291"/>
      <c r="C194" s="291"/>
      <c r="D194" s="292"/>
      <c r="E194" s="140"/>
      <c r="F194" s="140"/>
      <c r="G194" s="140"/>
      <c r="H194" s="140">
        <v>4730</v>
      </c>
      <c r="I194" s="140">
        <v>4730</v>
      </c>
      <c r="J194" s="140">
        <v>4730</v>
      </c>
      <c r="K194" s="140">
        <v>4730</v>
      </c>
    </row>
    <row r="195" spans="1:11" x14ac:dyDescent="0.25">
      <c r="A195" s="310" t="s">
        <v>97</v>
      </c>
      <c r="B195" s="291"/>
      <c r="C195" s="291"/>
      <c r="D195" s="292"/>
      <c r="E195" s="140"/>
      <c r="F195" s="140"/>
      <c r="G195" s="140"/>
      <c r="H195" s="140"/>
      <c r="I195" s="140"/>
      <c r="J195" s="140"/>
      <c r="K195" s="140"/>
    </row>
    <row r="196" spans="1:11" x14ac:dyDescent="0.25">
      <c r="A196" s="310" t="s">
        <v>98</v>
      </c>
      <c r="B196" s="291"/>
      <c r="C196" s="291"/>
      <c r="D196" s="292"/>
      <c r="E196" s="140"/>
      <c r="F196" s="140"/>
      <c r="G196" s="140"/>
      <c r="H196" s="140"/>
      <c r="I196" s="140"/>
      <c r="J196" s="140"/>
      <c r="K196" s="140"/>
    </row>
    <row r="197" spans="1:11" x14ac:dyDescent="0.25">
      <c r="A197" s="318" t="s">
        <v>99</v>
      </c>
      <c r="B197" s="319"/>
      <c r="C197" s="319"/>
      <c r="D197" s="320"/>
      <c r="E197" s="140">
        <v>40000</v>
      </c>
      <c r="F197" s="140">
        <v>40000</v>
      </c>
      <c r="G197" s="140">
        <v>40000</v>
      </c>
      <c r="H197" s="140">
        <v>39250</v>
      </c>
      <c r="I197" s="140">
        <v>39250</v>
      </c>
      <c r="J197" s="140">
        <v>39250</v>
      </c>
      <c r="K197" s="140">
        <v>39247.82</v>
      </c>
    </row>
    <row r="198" spans="1:11" x14ac:dyDescent="0.25">
      <c r="A198" s="318" t="s">
        <v>154</v>
      </c>
      <c r="B198" s="319"/>
      <c r="C198" s="319"/>
      <c r="D198" s="320"/>
      <c r="E198" s="140">
        <v>0</v>
      </c>
      <c r="F198" s="140">
        <v>0</v>
      </c>
      <c r="G198" s="140">
        <v>0</v>
      </c>
      <c r="H198" s="140">
        <v>1000</v>
      </c>
      <c r="I198" s="140">
        <v>1000</v>
      </c>
      <c r="J198" s="140">
        <v>1000</v>
      </c>
      <c r="K198" s="140">
        <v>1000</v>
      </c>
    </row>
    <row r="199" spans="1:11" x14ac:dyDescent="0.25">
      <c r="A199" s="318" t="s">
        <v>117</v>
      </c>
      <c r="B199" s="319"/>
      <c r="C199" s="319"/>
      <c r="D199" s="320"/>
      <c r="E199" s="140"/>
      <c r="F199" s="140"/>
      <c r="G199" s="140"/>
      <c r="H199" s="140"/>
      <c r="I199" s="140"/>
      <c r="J199" s="140"/>
      <c r="K199" s="140"/>
    </row>
    <row r="200" spans="1:11" x14ac:dyDescent="0.25">
      <c r="A200" s="318" t="s">
        <v>112</v>
      </c>
      <c r="B200" s="319"/>
      <c r="C200" s="319"/>
      <c r="D200" s="320"/>
      <c r="E200" s="140">
        <v>4100</v>
      </c>
      <c r="F200" s="140">
        <v>4100</v>
      </c>
      <c r="G200" s="140">
        <v>4100</v>
      </c>
      <c r="H200" s="140">
        <v>4100</v>
      </c>
      <c r="I200" s="140">
        <v>4100</v>
      </c>
      <c r="J200" s="140">
        <v>4100</v>
      </c>
      <c r="K200" s="140">
        <v>4100</v>
      </c>
    </row>
    <row r="201" spans="1:11" ht="19.5" customHeight="1" x14ac:dyDescent="0.25">
      <c r="A201" s="321" t="s">
        <v>118</v>
      </c>
      <c r="B201" s="322"/>
      <c r="C201" s="322"/>
      <c r="D201" s="323"/>
      <c r="E201" s="140"/>
      <c r="F201" s="140"/>
      <c r="G201" s="140"/>
      <c r="H201" s="140"/>
      <c r="I201" s="140"/>
      <c r="J201" s="140"/>
      <c r="K201" s="140"/>
    </row>
    <row r="202" spans="1:11" ht="19.5" customHeight="1" x14ac:dyDescent="0.25">
      <c r="A202" s="318" t="s">
        <v>119</v>
      </c>
      <c r="B202" s="319"/>
      <c r="C202" s="319"/>
      <c r="D202" s="320"/>
      <c r="E202" s="140">
        <v>0</v>
      </c>
      <c r="F202" s="140">
        <v>0</v>
      </c>
      <c r="G202" s="140">
        <v>0</v>
      </c>
      <c r="H202" s="140">
        <v>0</v>
      </c>
      <c r="I202" s="140">
        <v>0</v>
      </c>
      <c r="J202" s="140">
        <v>0</v>
      </c>
      <c r="K202" s="140">
        <v>0</v>
      </c>
    </row>
    <row r="203" spans="1:11" x14ac:dyDescent="0.25">
      <c r="A203" s="318" t="s">
        <v>100</v>
      </c>
      <c r="B203" s="319"/>
      <c r="C203" s="319"/>
      <c r="D203" s="320"/>
      <c r="E203" s="141">
        <v>45418</v>
      </c>
      <c r="F203" s="141">
        <v>45418</v>
      </c>
      <c r="G203" s="141">
        <v>45418</v>
      </c>
      <c r="H203" s="141">
        <v>49315</v>
      </c>
      <c r="I203" s="141">
        <v>49315</v>
      </c>
      <c r="J203" s="141">
        <v>49315</v>
      </c>
      <c r="K203" s="141">
        <v>46124.38</v>
      </c>
    </row>
    <row r="204" spans="1:11" x14ac:dyDescent="0.25">
      <c r="A204" s="143" t="s">
        <v>136</v>
      </c>
      <c r="B204" s="144"/>
      <c r="C204" s="144"/>
      <c r="D204" s="145"/>
      <c r="E204" s="141"/>
      <c r="F204" s="141">
        <v>22274.61</v>
      </c>
      <c r="G204" s="141">
        <v>22274.61</v>
      </c>
      <c r="H204" s="141">
        <v>22274.61</v>
      </c>
      <c r="I204" s="141">
        <v>22274.61</v>
      </c>
      <c r="J204" s="141">
        <v>22274.61</v>
      </c>
      <c r="K204" s="141">
        <v>22274.61</v>
      </c>
    </row>
    <row r="205" spans="1:11" x14ac:dyDescent="0.25">
      <c r="A205" s="314" t="s">
        <v>129</v>
      </c>
      <c r="B205" s="315"/>
      <c r="C205" s="315"/>
      <c r="D205" s="316"/>
      <c r="E205" s="138">
        <f>SUM(E188:E203)</f>
        <v>779168</v>
      </c>
      <c r="F205" s="138">
        <f t="shared" ref="F205:K205" si="62">SUM(F188:F204)</f>
        <v>801442.61</v>
      </c>
      <c r="G205" s="138">
        <f t="shared" si="62"/>
        <v>804982.61</v>
      </c>
      <c r="H205" s="138">
        <f t="shared" si="62"/>
        <v>826505.71</v>
      </c>
      <c r="I205" s="138">
        <f t="shared" si="62"/>
        <v>904683.09</v>
      </c>
      <c r="J205" s="138">
        <f t="shared" si="62"/>
        <v>910671.04</v>
      </c>
      <c r="K205" s="138">
        <f t="shared" si="62"/>
        <v>925013.13</v>
      </c>
    </row>
    <row r="206" spans="1:11" ht="16.5" customHeight="1" x14ac:dyDescent="0.25">
      <c r="A206" s="132"/>
      <c r="B206" s="132"/>
      <c r="C206" s="132"/>
      <c r="D206" s="132"/>
      <c r="E206" s="134"/>
      <c r="F206" s="134"/>
      <c r="G206" s="134"/>
    </row>
    <row r="207" spans="1:11" ht="14.25" customHeight="1" x14ac:dyDescent="0.25">
      <c r="A207" s="324" t="s">
        <v>146</v>
      </c>
      <c r="B207" s="325"/>
      <c r="C207" s="325"/>
      <c r="D207" s="326"/>
      <c r="E207" s="159" t="s">
        <v>124</v>
      </c>
      <c r="F207" s="159" t="s">
        <v>125</v>
      </c>
      <c r="G207" s="159" t="s">
        <v>126</v>
      </c>
      <c r="H207" s="159" t="s">
        <v>138</v>
      </c>
      <c r="I207" s="14" t="s">
        <v>155</v>
      </c>
      <c r="J207" s="14" t="s">
        <v>159</v>
      </c>
      <c r="K207" s="197" t="s">
        <v>160</v>
      </c>
    </row>
    <row r="208" spans="1:11" ht="14.25" customHeight="1" thickBot="1" x14ac:dyDescent="0.3">
      <c r="A208" s="327" t="s">
        <v>147</v>
      </c>
      <c r="B208" s="328"/>
      <c r="C208" s="328"/>
      <c r="D208" s="329"/>
      <c r="E208" s="164"/>
      <c r="F208" s="164"/>
      <c r="G208" s="164"/>
      <c r="H208" s="158">
        <v>65.569999999999993</v>
      </c>
      <c r="I208" s="158">
        <v>65.569999999999993</v>
      </c>
      <c r="J208" s="158">
        <v>65.569999999999993</v>
      </c>
      <c r="K208" s="158">
        <v>65.569999999999993</v>
      </c>
    </row>
    <row r="209" spans="1:11" ht="17.25" customHeight="1" thickBot="1" x14ac:dyDescent="0.3">
      <c r="A209" s="330" t="s">
        <v>148</v>
      </c>
      <c r="B209" s="331"/>
      <c r="C209" s="331"/>
      <c r="D209" s="332"/>
      <c r="E209" s="165"/>
      <c r="F209" s="165"/>
      <c r="G209" s="165"/>
      <c r="H209" s="166">
        <f>SUM(H208)</f>
        <v>65.569999999999993</v>
      </c>
      <c r="I209" s="166">
        <f>SUM(I208)</f>
        <v>65.569999999999993</v>
      </c>
      <c r="J209" s="166">
        <f>SUM(J208)</f>
        <v>65.569999999999993</v>
      </c>
      <c r="K209" s="166">
        <f>SUM(K208)</f>
        <v>65.569999999999993</v>
      </c>
    </row>
    <row r="210" spans="1:11" ht="28.5" customHeight="1" x14ac:dyDescent="0.25">
      <c r="A210" s="132"/>
      <c r="B210" s="132"/>
      <c r="C210" s="132"/>
      <c r="D210" s="132"/>
      <c r="E210" s="134"/>
      <c r="F210" s="134"/>
      <c r="G210" s="134"/>
    </row>
    <row r="211" spans="1:11" ht="45.75" x14ac:dyDescent="0.25">
      <c r="A211" s="259"/>
      <c r="B211" s="259"/>
      <c r="C211" s="259"/>
      <c r="D211" s="260"/>
      <c r="E211" s="251" t="s">
        <v>127</v>
      </c>
      <c r="F211" s="252" t="s">
        <v>140</v>
      </c>
      <c r="G211" s="253" t="s">
        <v>139</v>
      </c>
      <c r="H211" s="254" t="s">
        <v>157</v>
      </c>
      <c r="I211" s="254" t="s">
        <v>156</v>
      </c>
      <c r="J211" s="254" t="s">
        <v>163</v>
      </c>
      <c r="K211" s="231" t="s">
        <v>160</v>
      </c>
    </row>
    <row r="212" spans="1:11" x14ac:dyDescent="0.25">
      <c r="A212" s="263" t="s">
        <v>89</v>
      </c>
      <c r="B212" s="264"/>
      <c r="C212" s="264"/>
      <c r="D212" s="265"/>
      <c r="E212" s="147">
        <f t="shared" ref="E212:I212" si="63">SUM(E30)</f>
        <v>1535762</v>
      </c>
      <c r="F212" s="194">
        <f t="shared" si="63"/>
        <v>1546317.23</v>
      </c>
      <c r="G212" s="188">
        <f t="shared" si="63"/>
        <v>1556655.77</v>
      </c>
      <c r="H212" s="187">
        <f t="shared" si="63"/>
        <v>1632743.17</v>
      </c>
      <c r="I212" s="187">
        <f t="shared" si="63"/>
        <v>1725631.0999999999</v>
      </c>
      <c r="J212" s="187">
        <f t="shared" ref="J212:K212" si="64">SUM(J30)</f>
        <v>1734268.1199999999</v>
      </c>
      <c r="K212" s="187">
        <f t="shared" si="64"/>
        <v>1756997.3900000001</v>
      </c>
    </row>
    <row r="213" spans="1:11" x14ac:dyDescent="0.25">
      <c r="A213" s="317" t="s">
        <v>122</v>
      </c>
      <c r="B213" s="317"/>
      <c r="C213" s="317"/>
      <c r="D213" s="317"/>
      <c r="E213" s="147">
        <f t="shared" ref="E213:I213" si="65">SUM(E185)</f>
        <v>64218</v>
      </c>
      <c r="F213" s="187">
        <f t="shared" si="65"/>
        <v>64218</v>
      </c>
      <c r="G213" s="189">
        <f t="shared" si="65"/>
        <v>64218</v>
      </c>
      <c r="H213" s="187">
        <f t="shared" si="65"/>
        <v>70110.200000000012</v>
      </c>
      <c r="I213" s="187">
        <f t="shared" si="65"/>
        <v>70110.200000000012</v>
      </c>
      <c r="J213" s="187">
        <f t="shared" ref="J213:K213" si="66">SUM(J185)</f>
        <v>70110.200000000012</v>
      </c>
      <c r="K213" s="187">
        <f t="shared" si="66"/>
        <v>77146.680000000008</v>
      </c>
    </row>
    <row r="214" spans="1:11" x14ac:dyDescent="0.25">
      <c r="A214" s="266" t="s">
        <v>90</v>
      </c>
      <c r="B214" s="266"/>
      <c r="C214" s="266"/>
      <c r="D214" s="266"/>
      <c r="E214" s="147">
        <f t="shared" ref="E214:I214" si="67">SUM(E155)</f>
        <v>621307</v>
      </c>
      <c r="F214" s="147">
        <f t="shared" si="67"/>
        <v>644404.51</v>
      </c>
      <c r="G214" s="188">
        <f t="shared" si="67"/>
        <v>773372</v>
      </c>
      <c r="H214" s="147">
        <f t="shared" si="67"/>
        <v>819422</v>
      </c>
      <c r="I214" s="147">
        <f t="shared" si="67"/>
        <v>834132.55</v>
      </c>
      <c r="J214" s="147">
        <f t="shared" ref="J214:K214" si="68">SUM(J155)</f>
        <v>834757.55</v>
      </c>
      <c r="K214" s="147">
        <f t="shared" si="68"/>
        <v>766542.39999999991</v>
      </c>
    </row>
    <row r="215" spans="1:11" x14ac:dyDescent="0.25">
      <c r="A215" s="317" t="s">
        <v>123</v>
      </c>
      <c r="B215" s="266"/>
      <c r="C215" s="266"/>
      <c r="D215" s="266"/>
      <c r="E215" s="147">
        <f>SUM(E188:E203)</f>
        <v>779168</v>
      </c>
      <c r="F215" s="147">
        <f t="shared" ref="F215:K215" si="69">SUM(F205)</f>
        <v>801442.61</v>
      </c>
      <c r="G215" s="188">
        <f t="shared" si="69"/>
        <v>804982.61</v>
      </c>
      <c r="H215" s="147">
        <f t="shared" si="69"/>
        <v>826505.71</v>
      </c>
      <c r="I215" s="147">
        <f t="shared" si="69"/>
        <v>904683.09</v>
      </c>
      <c r="J215" s="147">
        <f t="shared" si="69"/>
        <v>910671.04</v>
      </c>
      <c r="K215" s="147">
        <f t="shared" si="69"/>
        <v>925013.13</v>
      </c>
    </row>
    <row r="216" spans="1:11" x14ac:dyDescent="0.25">
      <c r="A216" s="263" t="s">
        <v>91</v>
      </c>
      <c r="B216" s="264"/>
      <c r="C216" s="264"/>
      <c r="D216" s="265"/>
      <c r="E216" s="147">
        <f t="shared" ref="E216:I216" si="70">SUM(E212+E213-E214-E215)</f>
        <v>199505</v>
      </c>
      <c r="F216" s="147">
        <f t="shared" si="70"/>
        <v>164688.10999999999</v>
      </c>
      <c r="G216" s="188">
        <f t="shared" si="70"/>
        <v>42519.160000000033</v>
      </c>
      <c r="H216" s="147">
        <f t="shared" si="70"/>
        <v>56925.659999999916</v>
      </c>
      <c r="I216" s="147">
        <f t="shared" si="70"/>
        <v>56925.6599999998</v>
      </c>
      <c r="J216" s="147">
        <f t="shared" ref="J216" si="71">SUM(J212+J213-J214-J215)</f>
        <v>58949.729999999749</v>
      </c>
      <c r="K216" s="147">
        <f t="shared" ref="K216" si="72">SUM(K212+K213-K214-K215)</f>
        <v>142588.54000000015</v>
      </c>
    </row>
    <row r="217" spans="1:11" x14ac:dyDescent="0.25">
      <c r="A217" s="261"/>
      <c r="B217" s="261"/>
      <c r="C217" s="261"/>
      <c r="D217" s="261"/>
      <c r="E217" s="261"/>
      <c r="F217" s="261"/>
      <c r="G217" s="261"/>
      <c r="H217" s="261"/>
      <c r="I217" s="261"/>
      <c r="J217" s="262"/>
    </row>
    <row r="218" spans="1:11" x14ac:dyDescent="0.25">
      <c r="A218" s="266" t="s">
        <v>15</v>
      </c>
      <c r="B218" s="266"/>
      <c r="C218" s="266"/>
      <c r="D218" s="266"/>
      <c r="E218" s="147">
        <f t="shared" ref="E218:J218" si="73">SUM(E38)</f>
        <v>0</v>
      </c>
      <c r="F218" s="157">
        <f t="shared" si="73"/>
        <v>0</v>
      </c>
      <c r="G218" s="172">
        <f t="shared" si="73"/>
        <v>13570</v>
      </c>
      <c r="H218" s="173">
        <f t="shared" si="73"/>
        <v>34270</v>
      </c>
      <c r="I218" s="173">
        <f t="shared" si="73"/>
        <v>34270</v>
      </c>
      <c r="J218" s="186">
        <f t="shared" si="73"/>
        <v>34270</v>
      </c>
      <c r="K218" s="225">
        <f t="shared" ref="K218" si="74">SUM(K38)</f>
        <v>34270</v>
      </c>
    </row>
    <row r="219" spans="1:11" x14ac:dyDescent="0.25">
      <c r="A219" s="266" t="s">
        <v>81</v>
      </c>
      <c r="B219" s="266"/>
      <c r="C219" s="266"/>
      <c r="D219" s="266"/>
      <c r="E219" s="147">
        <f t="shared" ref="E219:J219" si="75">SUM(E176)</f>
        <v>420000</v>
      </c>
      <c r="F219" s="190">
        <f t="shared" si="75"/>
        <v>620610</v>
      </c>
      <c r="G219" s="191">
        <f t="shared" si="75"/>
        <v>647250</v>
      </c>
      <c r="H219" s="190">
        <f t="shared" si="75"/>
        <v>669010</v>
      </c>
      <c r="I219" s="190">
        <f t="shared" si="75"/>
        <v>669010</v>
      </c>
      <c r="J219" s="192">
        <f t="shared" si="75"/>
        <v>669010</v>
      </c>
      <c r="K219" s="192">
        <f t="shared" ref="K219" si="76">SUM(K176)</f>
        <v>124691.20000000001</v>
      </c>
    </row>
    <row r="220" spans="1:11" x14ac:dyDescent="0.25">
      <c r="A220" s="263" t="s">
        <v>92</v>
      </c>
      <c r="B220" s="264"/>
      <c r="C220" s="264"/>
      <c r="D220" s="265"/>
      <c r="E220" s="147">
        <v>-420000</v>
      </c>
      <c r="F220" s="174">
        <f t="shared" ref="F220:K220" si="77">SUM(F218-F219)</f>
        <v>-620610</v>
      </c>
      <c r="G220" s="175">
        <f t="shared" si="77"/>
        <v>-633680</v>
      </c>
      <c r="H220" s="176">
        <f t="shared" si="77"/>
        <v>-634740</v>
      </c>
      <c r="I220" s="176">
        <f t="shared" si="77"/>
        <v>-634740</v>
      </c>
      <c r="J220" s="193">
        <f t="shared" si="77"/>
        <v>-634740</v>
      </c>
      <c r="K220" s="193">
        <f t="shared" si="77"/>
        <v>-90421.200000000012</v>
      </c>
    </row>
    <row r="221" spans="1:11" x14ac:dyDescent="0.25">
      <c r="A221" s="261"/>
      <c r="B221" s="261"/>
      <c r="C221" s="261"/>
      <c r="D221" s="261"/>
      <c r="E221" s="261"/>
      <c r="F221" s="261"/>
      <c r="G221" s="261"/>
      <c r="H221" s="261"/>
      <c r="I221" s="261"/>
      <c r="J221" s="262"/>
    </row>
    <row r="222" spans="1:11" x14ac:dyDescent="0.25">
      <c r="A222" s="263" t="s">
        <v>93</v>
      </c>
      <c r="B222" s="264"/>
      <c r="C222" s="264"/>
      <c r="D222" s="265"/>
      <c r="E222" s="147">
        <f t="shared" ref="E222:J222" si="78">SUM(E46)</f>
        <v>250000</v>
      </c>
      <c r="F222" s="157">
        <f t="shared" si="78"/>
        <v>456633.71</v>
      </c>
      <c r="G222" s="188">
        <f t="shared" si="78"/>
        <v>598726.71</v>
      </c>
      <c r="H222" s="147">
        <f t="shared" si="78"/>
        <v>598726.71</v>
      </c>
      <c r="I222" s="147">
        <f t="shared" si="78"/>
        <v>598726.71</v>
      </c>
      <c r="J222" s="185">
        <f t="shared" si="78"/>
        <v>598726.71</v>
      </c>
      <c r="K222" s="185">
        <f t="shared" ref="K222" si="79">SUM(K46)</f>
        <v>193854.72</v>
      </c>
    </row>
    <row r="223" spans="1:11" x14ac:dyDescent="0.25">
      <c r="A223" s="333" t="s">
        <v>149</v>
      </c>
      <c r="B223" s="264"/>
      <c r="C223" s="264"/>
      <c r="D223" s="265"/>
      <c r="E223" s="147"/>
      <c r="F223" s="157"/>
      <c r="G223" s="188"/>
      <c r="H223" s="147">
        <f>SUM(H209)</f>
        <v>65.569999999999993</v>
      </c>
      <c r="I223" s="147">
        <f>SUM(I209)</f>
        <v>65.569999999999993</v>
      </c>
      <c r="J223" s="185">
        <f>SUM(J209)</f>
        <v>65.569999999999993</v>
      </c>
      <c r="K223" s="185">
        <f>SUM(K209)</f>
        <v>65.569999999999993</v>
      </c>
    </row>
    <row r="224" spans="1:11" ht="15" customHeight="1" x14ac:dyDescent="0.25">
      <c r="A224" s="263" t="s">
        <v>94</v>
      </c>
      <c r="B224" s="264"/>
      <c r="C224" s="264"/>
      <c r="D224" s="265"/>
      <c r="E224" s="147">
        <v>0</v>
      </c>
      <c r="F224" s="157">
        <v>0</v>
      </c>
      <c r="G224" s="188">
        <v>0</v>
      </c>
      <c r="H224" s="147">
        <v>0</v>
      </c>
      <c r="I224" s="147">
        <v>0</v>
      </c>
      <c r="J224" s="185">
        <v>0</v>
      </c>
      <c r="K224" s="185">
        <v>0</v>
      </c>
    </row>
    <row r="225" spans="1:11" ht="15" customHeight="1" x14ac:dyDescent="0.25">
      <c r="A225" s="263" t="s">
        <v>95</v>
      </c>
      <c r="B225" s="264"/>
      <c r="C225" s="264"/>
      <c r="D225" s="265"/>
      <c r="E225" s="147">
        <v>250000</v>
      </c>
      <c r="F225" s="157">
        <f>SUM(F222-F224)</f>
        <v>456633.71</v>
      </c>
      <c r="G225" s="188">
        <f>SUM(G222-G224)</f>
        <v>598726.71</v>
      </c>
      <c r="H225" s="147">
        <f>SUM(H222+H223-H224)</f>
        <v>598792.27999999991</v>
      </c>
      <c r="I225" s="147">
        <f>SUM(I222+I223-I224)</f>
        <v>598792.27999999991</v>
      </c>
      <c r="J225" s="185">
        <f>SUM(J222+J223-J224)</f>
        <v>598792.27999999991</v>
      </c>
      <c r="K225" s="185">
        <f>SUM(K222+K223-K224)</f>
        <v>193920.29</v>
      </c>
    </row>
    <row r="226" spans="1:11" ht="15" customHeight="1" x14ac:dyDescent="0.25">
      <c r="A226" s="261"/>
      <c r="B226" s="261"/>
      <c r="C226" s="261"/>
      <c r="D226" s="261"/>
      <c r="E226" s="261"/>
      <c r="F226" s="261"/>
      <c r="G226" s="261"/>
      <c r="H226" s="261"/>
      <c r="I226" s="261"/>
      <c r="J226" s="262"/>
    </row>
    <row r="227" spans="1:11" ht="15" customHeight="1" x14ac:dyDescent="0.25">
      <c r="A227" s="263" t="s">
        <v>96</v>
      </c>
      <c r="B227" s="264"/>
      <c r="C227" s="264"/>
      <c r="D227" s="265"/>
      <c r="E227" s="147">
        <f t="shared" ref="E227:K227" si="80">SUM(E216+E220+E225)</f>
        <v>29505</v>
      </c>
      <c r="F227" s="157">
        <f t="shared" si="80"/>
        <v>711.82000000000698</v>
      </c>
      <c r="G227" s="188">
        <f t="shared" si="80"/>
        <v>7565.8699999999953</v>
      </c>
      <c r="H227" s="147">
        <f t="shared" si="80"/>
        <v>20977.939999999828</v>
      </c>
      <c r="I227" s="147">
        <f t="shared" si="80"/>
        <v>20977.939999999711</v>
      </c>
      <c r="J227" s="185">
        <f t="shared" si="80"/>
        <v>23002.00999999966</v>
      </c>
      <c r="K227" s="185">
        <f t="shared" si="80"/>
        <v>246087.63000000015</v>
      </c>
    </row>
    <row r="228" spans="1:11" ht="15" customHeight="1" x14ac:dyDescent="0.25">
      <c r="A228" s="63"/>
      <c r="B228" s="63"/>
      <c r="C228" s="63"/>
      <c r="D228" s="63"/>
      <c r="E228" s="63"/>
    </row>
  </sheetData>
  <mergeCells count="80">
    <mergeCell ref="B19:D19"/>
    <mergeCell ref="B20:D20"/>
    <mergeCell ref="B52:D52"/>
    <mergeCell ref="B54:D54"/>
    <mergeCell ref="B57:D57"/>
    <mergeCell ref="B56:D56"/>
    <mergeCell ref="B25:D25"/>
    <mergeCell ref="A50:D50"/>
    <mergeCell ref="B11:D11"/>
    <mergeCell ref="B12:D12"/>
    <mergeCell ref="B13:D13"/>
    <mergeCell ref="B14:D14"/>
    <mergeCell ref="B16:D16"/>
    <mergeCell ref="A227:D227"/>
    <mergeCell ref="A213:D213"/>
    <mergeCell ref="A214:D214"/>
    <mergeCell ref="A225:D225"/>
    <mergeCell ref="A223:D223"/>
    <mergeCell ref="A222:D222"/>
    <mergeCell ref="A216:D216"/>
    <mergeCell ref="A205:D205"/>
    <mergeCell ref="A215:D215"/>
    <mergeCell ref="A212:D212"/>
    <mergeCell ref="A194:D194"/>
    <mergeCell ref="A199:D199"/>
    <mergeCell ref="A201:D201"/>
    <mergeCell ref="A203:D203"/>
    <mergeCell ref="A195:D195"/>
    <mergeCell ref="A202:D202"/>
    <mergeCell ref="A200:D200"/>
    <mergeCell ref="A207:D207"/>
    <mergeCell ref="A208:D208"/>
    <mergeCell ref="A209:D209"/>
    <mergeCell ref="A198:D198"/>
    <mergeCell ref="A196:D196"/>
    <mergeCell ref="A197:D197"/>
    <mergeCell ref="B173:D173"/>
    <mergeCell ref="A192:D192"/>
    <mergeCell ref="A191:D191"/>
    <mergeCell ref="A180:D180"/>
    <mergeCell ref="A181:D181"/>
    <mergeCell ref="A188:D188"/>
    <mergeCell ref="A189:D189"/>
    <mergeCell ref="A190:D190"/>
    <mergeCell ref="A193:D193"/>
    <mergeCell ref="A179:D179"/>
    <mergeCell ref="A187:D187"/>
    <mergeCell ref="A182:D182"/>
    <mergeCell ref="B174:D174"/>
    <mergeCell ref="A176:D176"/>
    <mergeCell ref="A185:D185"/>
    <mergeCell ref="A184:D184"/>
    <mergeCell ref="A183:D183"/>
    <mergeCell ref="B161:D161"/>
    <mergeCell ref="B169:D169"/>
    <mergeCell ref="B128:D128"/>
    <mergeCell ref="B143:D143"/>
    <mergeCell ref="B146:D146"/>
    <mergeCell ref="B142:D142"/>
    <mergeCell ref="A226:J226"/>
    <mergeCell ref="A220:D220"/>
    <mergeCell ref="A224:D224"/>
    <mergeCell ref="A218:D218"/>
    <mergeCell ref="A219:D219"/>
    <mergeCell ref="A9:D9"/>
    <mergeCell ref="H2:K5"/>
    <mergeCell ref="A211:D211"/>
    <mergeCell ref="A217:J217"/>
    <mergeCell ref="A221:J221"/>
    <mergeCell ref="B64:D64"/>
    <mergeCell ref="B55:D55"/>
    <mergeCell ref="B63:D63"/>
    <mergeCell ref="B62:D62"/>
    <mergeCell ref="B81:D81"/>
    <mergeCell ref="B172:D172"/>
    <mergeCell ref="B85:D85"/>
    <mergeCell ref="B147:D147"/>
    <mergeCell ref="B162:D162"/>
    <mergeCell ref="B160:D160"/>
    <mergeCell ref="B159:D159"/>
  </mergeCells>
  <pageMargins left="0" right="0" top="0" bottom="0" header="0.51181102362204722" footer="0.51181102362204722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14.5703125" defaultRowHeight="15" x14ac:dyDescent="0.25"/>
  <cols>
    <col min="1" max="26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14.5703125" defaultRowHeight="15" x14ac:dyDescent="0.25"/>
  <cols>
    <col min="1" max="26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obecny</dc:creator>
  <dc:description/>
  <cp:lastModifiedBy>Fujitsu</cp:lastModifiedBy>
  <cp:revision>7</cp:revision>
  <cp:lastPrinted>2023-03-01T14:49:47Z</cp:lastPrinted>
  <dcterms:created xsi:type="dcterms:W3CDTF">2017-11-24T06:42:39Z</dcterms:created>
  <dcterms:modified xsi:type="dcterms:W3CDTF">2023-03-01T15:29:01Z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